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232" activeTab="2"/>
  </bookViews>
  <sheets>
    <sheet name="Introduction" sheetId="1" r:id="rId1"/>
    <sheet name="Index" sheetId="2" r:id="rId2"/>
    <sheet name="What's new" sheetId="3" r:id="rId3"/>
    <sheet name="Fuels" sheetId="4" r:id="rId4"/>
    <sheet name="Bioenergy" sheetId="5" r:id="rId5"/>
    <sheet name="Refrigerant &amp; other" sheetId="6" r:id="rId6"/>
    <sheet name="Passenger vehicles" sheetId="7" r:id="rId7"/>
    <sheet name="UK electricity" sheetId="8" r:id="rId8"/>
    <sheet name="Transmission and distribution" sheetId="9" r:id="rId9"/>
    <sheet name="Water supply" sheetId="10" r:id="rId10"/>
    <sheet name="Water treatment" sheetId="11" r:id="rId11"/>
    <sheet name="Material use" sheetId="12" r:id="rId12"/>
    <sheet name="Waste disposal" sheetId="13" r:id="rId13"/>
    <sheet name="Business travel- air" sheetId="14" r:id="rId14"/>
    <sheet name="Business travel- sea" sheetId="15" r:id="rId15"/>
    <sheet name="Business travel- land" sheetId="16" r:id="rId16"/>
    <sheet name="Freighting goods" sheetId="17" r:id="rId17"/>
    <sheet name="Managed assets- vehicles" sheetId="18" r:id="rId18"/>
    <sheet name="Conversions" sheetId="19" r:id="rId19"/>
    <sheet name="Fuel properties" sheetId="20" r:id="rId20"/>
  </sheets>
  <externalReferences>
    <externalReference r:id="rId23"/>
  </externalReferences>
  <definedNames>
    <definedName name="_xlfn.IFERROR" hidden="1">#NAME?</definedName>
    <definedName name="_xlnm.Print_Area" localSheetId="2">'What''s new'!$A:$M</definedName>
    <definedName name="UpdateYear">'Introduction'!$E$6</definedName>
  </definedNames>
  <calcPr fullCalcOnLoad="1"/>
</workbook>
</file>

<file path=xl/comments10.xml><?xml version="1.0" encoding="utf-8"?>
<comments xmlns="http://schemas.openxmlformats.org/spreadsheetml/2006/main">
  <authors>
    <author/>
  </authors>
  <commentList>
    <comment ref="E17" authorId="0">
      <text>
        <r>
          <rPr>
            <b/>
            <sz val="8"/>
            <rFont val="Tahoma"/>
            <family val="2"/>
          </rPr>
          <t>kg CO₂e per unit</t>
        </r>
      </text>
    </comment>
  </commentList>
</comments>
</file>

<file path=xl/comments11.xml><?xml version="1.0" encoding="utf-8"?>
<comments xmlns="http://schemas.openxmlformats.org/spreadsheetml/2006/main">
  <authors>
    <author/>
  </authors>
  <commentList>
    <comment ref="E16" authorId="0">
      <text>
        <r>
          <rPr>
            <b/>
            <sz val="8"/>
            <rFont val="Tahoma"/>
            <family val="2"/>
          </rPr>
          <t>kg CO₂e per unit</t>
        </r>
      </text>
    </comment>
  </commentList>
</comments>
</file>

<file path=xl/comments12.xml><?xml version="1.0" encoding="utf-8"?>
<comments xmlns="http://schemas.openxmlformats.org/spreadsheetml/2006/main">
  <authors>
    <author/>
  </authors>
  <commentList>
    <comment ref="E19" authorId="0">
      <text>
        <r>
          <rPr>
            <b/>
            <sz val="8"/>
            <rFont val="Tahoma"/>
            <family val="2"/>
          </rPr>
          <t>The materials are made from virgin stock.</t>
        </r>
      </text>
    </comment>
    <comment ref="F19" authorId="0">
      <text>
        <r>
          <rPr>
            <b/>
            <sz val="8"/>
            <rFont val="Tahoma"/>
            <family val="2"/>
          </rPr>
          <t>The materials are re-used instead of disposed of by recycling or landfill.</t>
        </r>
      </text>
    </comment>
    <comment ref="G19" authorId="0">
      <text>
        <r>
          <rPr>
            <b/>
            <sz val="8"/>
            <rFont val="Tahoma"/>
            <family val="2"/>
          </rPr>
          <t>The materials are made from recycled content where the previous product was different to the current product.</t>
        </r>
      </text>
    </comment>
    <comment ref="H19" authorId="0">
      <text>
        <r>
          <rPr>
            <b/>
            <sz val="8"/>
            <rFont val="Tahoma"/>
            <family val="2"/>
          </rPr>
          <t>The materials  are made from recycled content where the previous product was the same as the new product.</t>
        </r>
      </text>
    </comment>
    <comment ref="E20" authorId="0">
      <text>
        <r>
          <rPr>
            <b/>
            <sz val="8"/>
            <rFont val="Tahoma"/>
            <family val="2"/>
          </rPr>
          <t>kg CO₂e per unit</t>
        </r>
      </text>
    </comment>
    <comment ref="F20" authorId="0">
      <text>
        <r>
          <rPr>
            <b/>
            <sz val="8"/>
            <rFont val="Tahoma"/>
            <family val="2"/>
          </rPr>
          <t>kg CO₂e per unit</t>
        </r>
      </text>
    </comment>
    <comment ref="G20" authorId="0">
      <text>
        <r>
          <rPr>
            <b/>
            <sz val="8"/>
            <rFont val="Tahoma"/>
            <family val="2"/>
          </rPr>
          <t>kg CO₂e per unit</t>
        </r>
      </text>
    </comment>
    <comment ref="H20" authorId="0">
      <text>
        <r>
          <rPr>
            <b/>
            <sz val="8"/>
            <rFont val="Tahoma"/>
            <family val="2"/>
          </rPr>
          <t>kg CO₂e per unit</t>
        </r>
      </text>
    </comment>
    <comment ref="C21" authorId="0">
      <text>
        <r>
          <rPr>
            <b/>
            <sz val="8"/>
            <rFont val="Tahoma"/>
            <family val="2"/>
          </rPr>
          <t>Also known as rubble.</t>
        </r>
      </text>
    </comment>
    <comment ref="E36" authorId="0">
      <text>
        <r>
          <rPr>
            <b/>
            <sz val="8"/>
            <rFont val="Tahoma"/>
            <family val="2"/>
          </rPr>
          <t>The materials are made from virgin stock.</t>
        </r>
      </text>
    </comment>
    <comment ref="F36" authorId="0">
      <text>
        <r>
          <rPr>
            <b/>
            <sz val="8"/>
            <rFont val="Tahoma"/>
            <family val="2"/>
          </rPr>
          <t>The materials are re-used instead of disposed of by recycling or landfill.</t>
        </r>
      </text>
    </comment>
    <comment ref="G36" authorId="0">
      <text>
        <r>
          <rPr>
            <b/>
            <sz val="8"/>
            <rFont val="Tahoma"/>
            <family val="2"/>
          </rPr>
          <t>The materials are made from recycled content where the previous product was different to the current product.</t>
        </r>
      </text>
    </comment>
    <comment ref="H36" authorId="0">
      <text>
        <r>
          <rPr>
            <b/>
            <sz val="8"/>
            <rFont val="Tahoma"/>
            <family val="2"/>
          </rPr>
          <t>The materials  are made from recycled content where the previous product was the same as the new product.</t>
        </r>
      </text>
    </comment>
    <comment ref="E37" authorId="0">
      <text>
        <r>
          <rPr>
            <b/>
            <sz val="8"/>
            <rFont val="Tahoma"/>
            <family val="2"/>
          </rPr>
          <t>kg CO₂e per unit</t>
        </r>
      </text>
    </comment>
    <comment ref="F37" authorId="0">
      <text>
        <r>
          <rPr>
            <b/>
            <sz val="8"/>
            <rFont val="Tahoma"/>
            <family val="2"/>
          </rPr>
          <t>kg CO₂e per unit</t>
        </r>
      </text>
    </comment>
    <comment ref="G37" authorId="0">
      <text>
        <r>
          <rPr>
            <b/>
            <sz val="8"/>
            <rFont val="Tahoma"/>
            <family val="2"/>
          </rPr>
          <t>kg CO₂e per unit</t>
        </r>
      </text>
    </comment>
    <comment ref="H37" authorId="0">
      <text>
        <r>
          <rPr>
            <b/>
            <sz val="8"/>
            <rFont val="Tahoma"/>
            <family val="2"/>
          </rPr>
          <t>kg CO₂e per unit</t>
        </r>
      </text>
    </comment>
    <comment ref="E44" authorId="0">
      <text>
        <r>
          <rPr>
            <b/>
            <sz val="8"/>
            <rFont val="Tahoma"/>
            <family val="2"/>
          </rPr>
          <t>The materials are made from virgin stock.</t>
        </r>
      </text>
    </comment>
    <comment ref="E45" authorId="0">
      <text>
        <r>
          <rPr>
            <b/>
            <sz val="8"/>
            <rFont val="Tahoma"/>
            <family val="2"/>
          </rPr>
          <t>kg CO₂e per unit</t>
        </r>
      </text>
    </comment>
    <comment ref="E50" authorId="0">
      <text>
        <r>
          <rPr>
            <b/>
            <sz val="8"/>
            <rFont val="Tahoma"/>
            <family val="2"/>
          </rPr>
          <t>The materials are made from virgin stock.</t>
        </r>
      </text>
    </comment>
    <comment ref="F50" authorId="0">
      <text>
        <r>
          <rPr>
            <b/>
            <sz val="8"/>
            <rFont val="Tahoma"/>
            <family val="2"/>
          </rPr>
          <t>The materials are re-used instead of disposed of by recycling or landfill.</t>
        </r>
      </text>
    </comment>
    <comment ref="G50" authorId="0">
      <text>
        <r>
          <rPr>
            <b/>
            <sz val="8"/>
            <rFont val="Tahoma"/>
            <family val="2"/>
          </rPr>
          <t>The materials are made from recycled content where the previous product was different to the current product.</t>
        </r>
      </text>
    </comment>
    <comment ref="E51" authorId="0">
      <text>
        <r>
          <rPr>
            <b/>
            <sz val="8"/>
            <rFont val="Tahoma"/>
            <family val="2"/>
          </rPr>
          <t>kg CO₂e per unit</t>
        </r>
      </text>
    </comment>
    <comment ref="F51" authorId="0">
      <text>
        <r>
          <rPr>
            <b/>
            <sz val="8"/>
            <rFont val="Tahoma"/>
            <family val="2"/>
          </rPr>
          <t>kg CO₂e per unit</t>
        </r>
      </text>
    </comment>
    <comment ref="G51" authorId="0">
      <text>
        <r>
          <rPr>
            <b/>
            <sz val="8"/>
            <rFont val="Tahoma"/>
            <family val="2"/>
          </rPr>
          <t>kg CO₂e per unit</t>
        </r>
      </text>
    </comment>
    <comment ref="C53" authorId="0">
      <text>
        <r>
          <rPr>
            <b/>
            <sz val="8"/>
            <rFont val="Tahoma"/>
            <family val="2"/>
          </rPr>
          <t>Stationary machines for routine housekeeping tasks (such as cookers and fridges).</t>
        </r>
      </text>
    </comment>
    <comment ref="C55" authorId="0">
      <text>
        <r>
          <rPr>
            <b/>
            <sz val="8"/>
            <rFont val="Tahoma"/>
            <family val="2"/>
          </rPr>
          <t>Small power equipment.</t>
        </r>
      </text>
    </comment>
    <comment ref="C56" authorId="0">
      <text>
        <r>
          <rPr>
            <b/>
            <sz val="8"/>
            <rFont val="Tahoma"/>
            <family val="2"/>
          </rPr>
          <t>Excludes car batteries.</t>
        </r>
      </text>
    </comment>
    <comment ref="E59" authorId="0">
      <text>
        <r>
          <rPr>
            <b/>
            <sz val="8"/>
            <rFont val="Tahoma"/>
            <family val="2"/>
          </rPr>
          <t>The materials are made from virgin stock.</t>
        </r>
      </text>
    </comment>
    <comment ref="F59" authorId="0">
      <text>
        <r>
          <rPr>
            <b/>
            <sz val="8"/>
            <rFont val="Tahoma"/>
            <family val="2"/>
          </rPr>
          <t>The materials are made from recycled content where the previous product was the same as the new product.</t>
        </r>
      </text>
    </comment>
    <comment ref="E60" authorId="0">
      <text>
        <r>
          <rPr>
            <b/>
            <sz val="8"/>
            <rFont val="Tahoma"/>
            <family val="2"/>
          </rPr>
          <t>kg CO₂e per unit</t>
        </r>
      </text>
    </comment>
    <comment ref="F60" authorId="0">
      <text>
        <r>
          <rPr>
            <b/>
            <sz val="8"/>
            <rFont val="Tahoma"/>
            <family val="2"/>
          </rPr>
          <t>kg CO₂e per unit</t>
        </r>
      </text>
    </comment>
    <comment ref="E67" authorId="0">
      <text>
        <r>
          <rPr>
            <b/>
            <sz val="8"/>
            <rFont val="Tahoma"/>
            <family val="2"/>
          </rPr>
          <t>The materials are made from virgin stock.</t>
        </r>
      </text>
    </comment>
    <comment ref="F67" authorId="0">
      <text>
        <r>
          <rPr>
            <b/>
            <sz val="8"/>
            <rFont val="Tahoma"/>
            <family val="2"/>
          </rPr>
          <t>The materials are made from recycled content where the previous product was different to the current product.</t>
        </r>
      </text>
    </comment>
    <comment ref="G67" authorId="0">
      <text>
        <r>
          <rPr>
            <b/>
            <sz val="8"/>
            <rFont val="Tahoma"/>
            <family val="2"/>
          </rPr>
          <t>The materials  are made from recycled content where the previous product was the same as the new product.</t>
        </r>
      </text>
    </comment>
    <comment ref="E68" authorId="0">
      <text>
        <r>
          <rPr>
            <b/>
            <sz val="8"/>
            <rFont val="Tahoma"/>
            <family val="2"/>
          </rPr>
          <t>kg CO₂e per unit</t>
        </r>
      </text>
    </comment>
    <comment ref="F68" authorId="0">
      <text>
        <r>
          <rPr>
            <b/>
            <sz val="8"/>
            <rFont val="Tahoma"/>
            <family val="2"/>
          </rPr>
          <t>kg CO₂e per unit</t>
        </r>
      </text>
    </comment>
    <comment ref="G68" authorId="0">
      <text>
        <r>
          <rPr>
            <b/>
            <sz val="8"/>
            <rFont val="Tahoma"/>
            <family val="2"/>
          </rPr>
          <t>kg CO₂e per unit</t>
        </r>
      </text>
    </comment>
    <comment ref="C72" authorId="0">
      <text>
        <r>
          <rPr>
            <b/>
            <sz val="8"/>
            <rFont val="Tahoma"/>
            <family val="2"/>
          </rPr>
          <t>An opaque plastic commonly used for milk bottles.</t>
        </r>
      </text>
    </comment>
    <comment ref="C73" authorId="0">
      <text>
        <r>
          <rPr>
            <b/>
            <sz val="8"/>
            <rFont val="Tahoma"/>
            <family val="2"/>
          </rPr>
          <t>Packaging material (such as foils and plastic bags).</t>
        </r>
      </text>
    </comment>
    <comment ref="C74" authorId="0">
      <text>
        <r>
          <rPr>
            <b/>
            <sz val="8"/>
            <rFont val="Tahoma"/>
            <family val="2"/>
          </rPr>
          <t>For example, clear drink bottles and sandwich wrappers.</t>
        </r>
      </text>
    </comment>
    <comment ref="C75" authorId="0">
      <text>
        <r>
          <rPr>
            <b/>
            <sz val="8"/>
            <rFont val="Tahoma"/>
            <family val="2"/>
          </rPr>
          <t>Mainly used in injection moulding (for example, for cutlery, containers and automotive parts).</t>
        </r>
      </text>
    </comment>
    <comment ref="C76" authorId="0">
      <text>
        <r>
          <rPr>
            <b/>
            <sz val="8"/>
            <rFont val="Tahoma"/>
            <family val="2"/>
          </rPr>
          <t>Commonly used for foam-based insulation and cheap disposable items (such as protective packaging and disposable cutlery).</t>
        </r>
      </text>
    </comment>
    <comment ref="C77" authorId="0">
      <text>
        <r>
          <rPr>
            <b/>
            <sz val="8"/>
            <rFont val="Tahoma"/>
            <family val="2"/>
          </rPr>
          <t>Widespread use in building, transport, packaging, electrical/electronic and healthcare applications.</t>
        </r>
      </text>
    </comment>
    <comment ref="E80" authorId="0">
      <text>
        <r>
          <rPr>
            <b/>
            <sz val="8"/>
            <rFont val="Tahoma"/>
            <family val="2"/>
          </rPr>
          <t>Average production, includes recycled content.</t>
        </r>
      </text>
    </comment>
    <comment ref="F80" authorId="0">
      <text>
        <r>
          <rPr>
            <b/>
            <sz val="8"/>
            <rFont val="Tahoma"/>
            <family val="2"/>
          </rPr>
          <t>The materials are made from recycled content where the previous product was different to the current product.</t>
        </r>
      </text>
    </comment>
    <comment ref="G80" authorId="0">
      <text>
        <r>
          <rPr>
            <b/>
            <sz val="8"/>
            <rFont val="Tahoma"/>
            <family val="2"/>
          </rPr>
          <t>The materials are made from recycled content where the previous product was the same as the new product.</t>
        </r>
      </text>
    </comment>
    <comment ref="E81" authorId="0">
      <text>
        <r>
          <rPr>
            <b/>
            <sz val="8"/>
            <rFont val="Tahoma"/>
            <family val="2"/>
          </rPr>
          <t>kg CO₂e per unit</t>
        </r>
      </text>
    </comment>
    <comment ref="F81" authorId="0">
      <text>
        <r>
          <rPr>
            <b/>
            <sz val="8"/>
            <rFont val="Tahoma"/>
            <family val="2"/>
          </rPr>
          <t>kg CO₂e per unit</t>
        </r>
      </text>
    </comment>
    <comment ref="G81" authorId="0">
      <text>
        <r>
          <rPr>
            <b/>
            <sz val="8"/>
            <rFont val="Tahoma"/>
            <family val="2"/>
          </rPr>
          <t>kg CO₂e per unit</t>
        </r>
      </text>
    </comment>
    <comment ref="C82" authorId="0">
      <text>
        <r>
          <rPr>
            <b/>
            <sz val="8"/>
            <rFont val="Tahoma"/>
            <family val="2"/>
          </rPr>
          <t>Average: 78% corrugate and 22% cartonboard.</t>
        </r>
      </text>
    </comment>
    <comment ref="C83" authorId="0">
      <text>
        <r>
          <rPr>
            <b/>
            <sz val="8"/>
            <rFont val="Tahoma"/>
            <family val="2"/>
          </rPr>
          <t>Assumes 25% paper, 75% board.</t>
        </r>
      </text>
    </comment>
    <comment ref="F22" authorId="0">
      <text>
        <r>
          <rPr>
            <b/>
            <sz val="8"/>
            <rFont val="Tahoma"/>
            <family val="2"/>
          </rPr>
          <t>Data currently unavailable</t>
        </r>
      </text>
    </comment>
    <comment ref="H22" authorId="0">
      <text>
        <r>
          <rPr>
            <b/>
            <sz val="8"/>
            <rFont val="Tahoma"/>
            <family val="2"/>
          </rPr>
          <t>Data currently unavailable</t>
        </r>
      </text>
    </comment>
    <comment ref="G38" authorId="0">
      <text>
        <r>
          <rPr>
            <b/>
            <sz val="8"/>
            <rFont val="Tahoma"/>
            <family val="2"/>
          </rPr>
          <t>Data currently unavailable</t>
        </r>
      </text>
    </comment>
    <comment ref="F39" authorId="0">
      <text>
        <r>
          <rPr>
            <b/>
            <sz val="8"/>
            <rFont val="Tahoma"/>
            <family val="2"/>
          </rPr>
          <t>Data currently unavailable</t>
        </r>
      </text>
    </comment>
    <comment ref="F82" authorId="0">
      <text>
        <r>
          <rPr>
            <b/>
            <sz val="8"/>
            <rFont val="Tahoma"/>
            <family val="2"/>
          </rPr>
          <t>Data currently unavailable</t>
        </r>
      </text>
    </comment>
    <comment ref="F83" authorId="0">
      <text>
        <r>
          <rPr>
            <b/>
            <sz val="8"/>
            <rFont val="Tahoma"/>
            <family val="2"/>
          </rPr>
          <t>Data currently unavailable</t>
        </r>
      </text>
    </comment>
    <comment ref="F84" authorId="0">
      <text>
        <r>
          <rPr>
            <b/>
            <sz val="8"/>
            <rFont val="Tahoma"/>
            <family val="2"/>
          </rPr>
          <t>Data currently unavailable</t>
        </r>
      </text>
    </comment>
  </commentList>
</comments>
</file>

<file path=xl/comments13.xml><?xml version="1.0" encoding="utf-8"?>
<comments xmlns="http://schemas.openxmlformats.org/spreadsheetml/2006/main">
  <authors>
    <author/>
  </authors>
  <commentList>
    <comment ref="E18" authorId="0">
      <text>
        <r>
          <rPr>
            <b/>
            <sz val="8"/>
            <rFont val="Tahoma"/>
            <family val="2"/>
          </rPr>
          <t>Materials that are re-used instead of disposed of by recycling or landfill.</t>
        </r>
      </text>
    </comment>
    <comment ref="F18" authorId="0">
      <text>
        <r>
          <rPr>
            <b/>
            <sz val="8"/>
            <rFont val="Tahoma"/>
            <family val="2"/>
          </rPr>
          <t>Open-loop recycling is the process of recycling material into other products.</t>
        </r>
      </text>
    </comment>
    <comment ref="G18" authorId="0">
      <text>
        <r>
          <rPr>
            <b/>
            <sz val="8"/>
            <rFont val="Tahoma"/>
            <family val="2"/>
          </rPr>
          <t>Closed-loop recycling is the process of recycling material back into the same product.</t>
        </r>
      </text>
    </comment>
    <comment ref="H18" authorId="0">
      <text>
        <r>
          <rPr>
            <b/>
            <sz val="8"/>
            <rFont val="Tahoma"/>
            <family val="2"/>
          </rPr>
          <t>Energy is recovered from the waste through incineration and subsequent generation of electricity.</t>
        </r>
      </text>
    </comment>
    <comment ref="I18" authorId="0">
      <text>
        <r>
          <rPr>
            <b/>
            <sz val="8"/>
            <rFont val="Tahoma"/>
            <family val="2"/>
          </rPr>
          <t>CO₂e emitted as a result of composting a waste stream.</t>
        </r>
      </text>
    </comment>
    <comment ref="E19" authorId="0">
      <text>
        <r>
          <rPr>
            <b/>
            <sz val="8"/>
            <rFont val="Tahoma"/>
            <family val="2"/>
          </rPr>
          <t>kg CO₂e per unit</t>
        </r>
      </text>
    </comment>
    <comment ref="F19" authorId="0">
      <text>
        <r>
          <rPr>
            <b/>
            <sz val="8"/>
            <rFont val="Tahoma"/>
            <family val="2"/>
          </rPr>
          <t>kg CO₂e per unit</t>
        </r>
      </text>
    </comment>
    <comment ref="G19" authorId="0">
      <text>
        <r>
          <rPr>
            <b/>
            <sz val="8"/>
            <rFont val="Tahoma"/>
            <family val="2"/>
          </rPr>
          <t>kg CO₂e per unit</t>
        </r>
      </text>
    </comment>
    <comment ref="H19" authorId="0">
      <text>
        <r>
          <rPr>
            <b/>
            <sz val="8"/>
            <rFont val="Tahoma"/>
            <family val="2"/>
          </rPr>
          <t>kg CO₂e per unit</t>
        </r>
      </text>
    </comment>
    <comment ref="I19" authorId="0">
      <text>
        <r>
          <rPr>
            <b/>
            <sz val="8"/>
            <rFont val="Tahoma"/>
            <family val="2"/>
          </rPr>
          <t>kg CO₂e per unit</t>
        </r>
      </text>
    </comment>
    <comment ref="J19" authorId="0">
      <text>
        <r>
          <rPr>
            <b/>
            <sz val="8"/>
            <rFont val="Tahoma"/>
            <family val="2"/>
          </rPr>
          <t>kg CO₂e per unit</t>
        </r>
      </text>
    </comment>
    <comment ref="E35" authorId="0">
      <text>
        <r>
          <rPr>
            <b/>
            <sz val="8"/>
            <rFont val="Tahoma"/>
            <family val="2"/>
          </rPr>
          <t>Materials that are re-used instead of disposed of by recycling or landfill.</t>
        </r>
      </text>
    </comment>
    <comment ref="H35" authorId="0">
      <text>
        <r>
          <rPr>
            <b/>
            <sz val="8"/>
            <rFont val="Tahoma"/>
            <family val="2"/>
          </rPr>
          <t>Energy is recovered from the waste through incineration and subsequent generation of electricity.</t>
        </r>
      </text>
    </comment>
    <comment ref="I35" authorId="0">
      <text>
        <r>
          <rPr>
            <b/>
            <sz val="8"/>
            <rFont val="Tahoma"/>
            <family val="2"/>
          </rPr>
          <t>CO₂e emitted as a result of composting a waste stream.</t>
        </r>
      </text>
    </comment>
    <comment ref="E36" authorId="0">
      <text>
        <r>
          <rPr>
            <b/>
            <sz val="8"/>
            <rFont val="Tahoma"/>
            <family val="2"/>
          </rPr>
          <t>kg CO₂e per unit</t>
        </r>
      </text>
    </comment>
    <comment ref="F36" authorId="0">
      <text>
        <r>
          <rPr>
            <b/>
            <sz val="8"/>
            <rFont val="Tahoma"/>
            <family val="2"/>
          </rPr>
          <t>kg CO₂e per unit</t>
        </r>
      </text>
    </comment>
    <comment ref="G36" authorId="0">
      <text>
        <r>
          <rPr>
            <b/>
            <sz val="8"/>
            <rFont val="Tahoma"/>
            <family val="2"/>
          </rPr>
          <t>kg CO₂e per unit</t>
        </r>
      </text>
    </comment>
    <comment ref="H36" authorId="0">
      <text>
        <r>
          <rPr>
            <b/>
            <sz val="8"/>
            <rFont val="Tahoma"/>
            <family val="2"/>
          </rPr>
          <t>kg CO₂e per unit</t>
        </r>
      </text>
    </comment>
    <comment ref="I36" authorId="0">
      <text>
        <r>
          <rPr>
            <b/>
            <sz val="8"/>
            <rFont val="Tahoma"/>
            <family val="2"/>
          </rPr>
          <t>kg CO₂e per unit</t>
        </r>
      </text>
    </comment>
    <comment ref="J36" authorId="0">
      <text>
        <r>
          <rPr>
            <b/>
            <sz val="8"/>
            <rFont val="Tahoma"/>
            <family val="2"/>
          </rPr>
          <t>kg CO₂e per unit</t>
        </r>
      </text>
    </comment>
    <comment ref="F37" authorId="0">
      <text>
        <r>
          <rPr>
            <b/>
            <sz val="8"/>
            <rFont val="Tahoma"/>
            <family val="2"/>
          </rPr>
          <t>Data currently unavailable</t>
        </r>
      </text>
    </comment>
    <comment ref="E38" authorId="0">
      <text>
        <r>
          <rPr>
            <b/>
            <sz val="8"/>
            <rFont val="Tahoma"/>
            <family val="2"/>
          </rPr>
          <t>Data currently unavailable</t>
        </r>
      </text>
    </comment>
    <comment ref="E42" authorId="0">
      <text>
        <r>
          <rPr>
            <b/>
            <sz val="8"/>
            <rFont val="Tahoma"/>
            <family val="2"/>
          </rPr>
          <t>Open-loop recycling is the process of recycling material into other products.</t>
        </r>
      </text>
    </comment>
    <comment ref="G42" authorId="0">
      <text>
        <r>
          <rPr>
            <b/>
            <sz val="8"/>
            <rFont val="Tahoma"/>
            <family val="2"/>
          </rPr>
          <t>Energy is recovered from the waste through incineration and subsequent generation of electricity.</t>
        </r>
      </text>
    </comment>
    <comment ref="H42" authorId="0">
      <text>
        <r>
          <rPr>
            <b/>
            <sz val="8"/>
            <rFont val="Tahoma"/>
            <family val="2"/>
          </rPr>
          <t>Energy is recovered from the waste through anaerobic digestion.</t>
        </r>
      </text>
    </comment>
    <comment ref="I42" authorId="0">
      <text>
        <r>
          <rPr>
            <b/>
            <sz val="8"/>
            <rFont val="Tahoma"/>
            <family val="2"/>
          </rPr>
          <t>CO₂e emitted as a result of composting a waste stream.</t>
        </r>
      </text>
    </comment>
    <comment ref="E43" authorId="0">
      <text>
        <r>
          <rPr>
            <b/>
            <sz val="8"/>
            <rFont val="Tahoma"/>
            <family val="2"/>
          </rPr>
          <t>kg CO₂e per unit</t>
        </r>
      </text>
    </comment>
    <comment ref="F43" authorId="0">
      <text>
        <r>
          <rPr>
            <b/>
            <sz val="8"/>
            <rFont val="Tahoma"/>
            <family val="2"/>
          </rPr>
          <t>kg CO₂e per unit</t>
        </r>
      </text>
    </comment>
    <comment ref="G43" authorId="0">
      <text>
        <r>
          <rPr>
            <b/>
            <sz val="8"/>
            <rFont val="Tahoma"/>
            <family val="2"/>
          </rPr>
          <t>kg CO₂e per unit</t>
        </r>
      </text>
    </comment>
    <comment ref="H43" authorId="0">
      <text>
        <r>
          <rPr>
            <b/>
            <sz val="8"/>
            <rFont val="Tahoma"/>
            <family val="2"/>
          </rPr>
          <t>kg CO₂e per unit</t>
        </r>
      </text>
    </comment>
    <comment ref="I43" authorId="0">
      <text>
        <r>
          <rPr>
            <b/>
            <sz val="8"/>
            <rFont val="Tahoma"/>
            <family val="2"/>
          </rPr>
          <t>kg CO₂e per unit</t>
        </r>
      </text>
    </comment>
    <comment ref="J43" authorId="0">
      <text>
        <r>
          <rPr>
            <b/>
            <sz val="8"/>
            <rFont val="Tahoma"/>
            <family val="2"/>
          </rPr>
          <t>kg CO₂e per unit</t>
        </r>
      </text>
    </comment>
    <comment ref="C44" authorId="0">
      <text>
        <r>
          <rPr>
            <b/>
            <sz val="8"/>
            <rFont val="Tahoma"/>
            <family val="2"/>
          </rPr>
          <t>Domestic waste.</t>
        </r>
      </text>
    </comment>
    <comment ref="C48" authorId="0">
      <text>
        <r>
          <rPr>
            <b/>
            <sz val="8"/>
            <rFont val="Tahoma"/>
            <family val="2"/>
          </rPr>
          <t>Waste generated by businesses or industrial operations.</t>
        </r>
      </text>
    </comment>
    <comment ref="E51" authorId="0">
      <text>
        <r>
          <rPr>
            <b/>
            <sz val="8"/>
            <rFont val="Tahoma"/>
            <family val="2"/>
          </rPr>
          <t>Materials that are re-used instead of disposed of by recycling or landfill.</t>
        </r>
      </text>
    </comment>
    <comment ref="G51" authorId="0">
      <text>
        <r>
          <rPr>
            <b/>
            <sz val="8"/>
            <rFont val="Tahoma"/>
            <family val="2"/>
          </rPr>
          <t>Energy is recovered from the waste through incineration and subsequent generation of electricity.</t>
        </r>
      </text>
    </comment>
    <comment ref="E52" authorId="0">
      <text>
        <r>
          <rPr>
            <b/>
            <sz val="8"/>
            <rFont val="Tahoma"/>
            <family val="2"/>
          </rPr>
          <t>kg CO₂e per unit</t>
        </r>
      </text>
    </comment>
    <comment ref="F52" authorId="0">
      <text>
        <r>
          <rPr>
            <b/>
            <sz val="8"/>
            <rFont val="Tahoma"/>
            <family val="2"/>
          </rPr>
          <t>kg CO₂e per unit</t>
        </r>
      </text>
    </comment>
    <comment ref="G52" authorId="0">
      <text>
        <r>
          <rPr>
            <b/>
            <sz val="8"/>
            <rFont val="Tahoma"/>
            <family val="2"/>
          </rPr>
          <t>kg CO₂e per unit</t>
        </r>
      </text>
    </comment>
    <comment ref="H52" authorId="0">
      <text>
        <r>
          <rPr>
            <b/>
            <sz val="8"/>
            <rFont val="Tahoma"/>
            <family val="2"/>
          </rPr>
          <t>kg CO₂e per unit</t>
        </r>
      </text>
    </comment>
    <comment ref="C54" authorId="0">
      <text>
        <r>
          <rPr>
            <b/>
            <sz val="8"/>
            <rFont val="Tahoma"/>
            <family val="2"/>
          </rPr>
          <t>Stationary machines for routine housekeeping tasks (such as cookers and fridges).</t>
        </r>
      </text>
    </comment>
    <comment ref="C56" authorId="0">
      <text>
        <r>
          <rPr>
            <b/>
            <sz val="8"/>
            <rFont val="Tahoma"/>
            <family val="2"/>
          </rPr>
          <t>Small power equipment.</t>
        </r>
      </text>
    </comment>
    <comment ref="C57" authorId="0">
      <text>
        <r>
          <rPr>
            <b/>
            <sz val="8"/>
            <rFont val="Tahoma"/>
            <family val="2"/>
          </rPr>
          <t>Excludes car batteries.</t>
        </r>
      </text>
    </comment>
    <comment ref="F60" authorId="0">
      <text>
        <r>
          <rPr>
            <b/>
            <sz val="8"/>
            <rFont val="Tahoma"/>
            <family val="2"/>
          </rPr>
          <t>Energy is recovered from the waste through incineration and subsequent generation of electricity.</t>
        </r>
      </text>
    </comment>
    <comment ref="E61" authorId="0">
      <text>
        <r>
          <rPr>
            <b/>
            <sz val="8"/>
            <rFont val="Tahoma"/>
            <family val="2"/>
          </rPr>
          <t>kg CO₂e per unit</t>
        </r>
      </text>
    </comment>
    <comment ref="F61" authorId="0">
      <text>
        <r>
          <rPr>
            <b/>
            <sz val="8"/>
            <rFont val="Tahoma"/>
            <family val="2"/>
          </rPr>
          <t>kg CO₂e per unit</t>
        </r>
      </text>
    </comment>
    <comment ref="G61" authorId="0">
      <text>
        <r>
          <rPr>
            <b/>
            <sz val="8"/>
            <rFont val="Tahoma"/>
            <family val="2"/>
          </rPr>
          <t>kg CO₂e per unit</t>
        </r>
      </text>
    </comment>
    <comment ref="G68" authorId="0">
      <text>
        <r>
          <rPr>
            <b/>
            <sz val="8"/>
            <rFont val="Tahoma"/>
            <family val="2"/>
          </rPr>
          <t>Energy is recovered from the waste through incineration and subsequent generation of electricity.</t>
        </r>
      </text>
    </comment>
    <comment ref="E69" authorId="0">
      <text>
        <r>
          <rPr>
            <b/>
            <sz val="8"/>
            <rFont val="Tahoma"/>
            <family val="2"/>
          </rPr>
          <t>kg CO₂e per unit</t>
        </r>
      </text>
    </comment>
    <comment ref="F69" authorId="0">
      <text>
        <r>
          <rPr>
            <b/>
            <sz val="8"/>
            <rFont val="Tahoma"/>
            <family val="2"/>
          </rPr>
          <t>kg CO₂e per unit</t>
        </r>
      </text>
    </comment>
    <comment ref="G69" authorId="0">
      <text>
        <r>
          <rPr>
            <b/>
            <sz val="8"/>
            <rFont val="Tahoma"/>
            <family val="2"/>
          </rPr>
          <t>kg CO₂e per unit</t>
        </r>
      </text>
    </comment>
    <comment ref="H69" authorId="0">
      <text>
        <r>
          <rPr>
            <b/>
            <sz val="8"/>
            <rFont val="Tahoma"/>
            <family val="2"/>
          </rPr>
          <t>kg CO₂e per unit</t>
        </r>
      </text>
    </comment>
    <comment ref="C73" authorId="0">
      <text>
        <r>
          <rPr>
            <b/>
            <sz val="8"/>
            <rFont val="Tahoma"/>
            <family val="2"/>
          </rPr>
          <t>An opaque plastic commonly used for milk bottles.</t>
        </r>
      </text>
    </comment>
    <comment ref="C74" authorId="0">
      <text>
        <r>
          <rPr>
            <b/>
            <sz val="8"/>
            <rFont val="Tahoma"/>
            <family val="2"/>
          </rPr>
          <t>Packaging material (such as foils and plastic bags).</t>
        </r>
      </text>
    </comment>
    <comment ref="C75" authorId="0">
      <text>
        <r>
          <rPr>
            <b/>
            <sz val="8"/>
            <rFont val="Tahoma"/>
            <family val="2"/>
          </rPr>
          <t>For example, clear drink bottles and sandwich wrappers.</t>
        </r>
      </text>
    </comment>
    <comment ref="C76" authorId="0">
      <text>
        <r>
          <rPr>
            <b/>
            <sz val="8"/>
            <rFont val="Tahoma"/>
            <family val="2"/>
          </rPr>
          <t>Mainly used in injection moulding (that is, for cutlery, containers and automotive parts).</t>
        </r>
      </text>
    </comment>
    <comment ref="C77" authorId="0">
      <text>
        <r>
          <rPr>
            <b/>
            <sz val="8"/>
            <rFont val="Tahoma"/>
            <family val="2"/>
          </rPr>
          <t>Commonly used for foam-based insulation and cheap disposable items (such as protective packaging and disposable cutlery).</t>
        </r>
      </text>
    </comment>
    <comment ref="C78" authorId="0">
      <text>
        <r>
          <rPr>
            <b/>
            <sz val="8"/>
            <rFont val="Tahoma"/>
            <family val="2"/>
          </rPr>
          <t>Widespread use in building, transport, packaging, electrical/electronic and healthcare applications.</t>
        </r>
      </text>
    </comment>
    <comment ref="G81" authorId="0">
      <text>
        <r>
          <rPr>
            <b/>
            <sz val="8"/>
            <rFont val="Tahoma"/>
            <family val="2"/>
          </rPr>
          <t>Energy is recovered from the waste through incineration and subsequent generation of electricity.</t>
        </r>
      </text>
    </comment>
    <comment ref="H81" authorId="0">
      <text>
        <r>
          <rPr>
            <b/>
            <sz val="8"/>
            <rFont val="Tahoma"/>
            <family val="2"/>
          </rPr>
          <t>CO₂e emitted as a result of composting a waste stream.</t>
        </r>
      </text>
    </comment>
    <comment ref="E82" authorId="0">
      <text>
        <r>
          <rPr>
            <b/>
            <sz val="8"/>
            <rFont val="Tahoma"/>
            <family val="2"/>
          </rPr>
          <t>kg CO₂e per unit</t>
        </r>
      </text>
    </comment>
    <comment ref="F82" authorId="0">
      <text>
        <r>
          <rPr>
            <b/>
            <sz val="8"/>
            <rFont val="Tahoma"/>
            <family val="2"/>
          </rPr>
          <t>kg CO₂e per unit</t>
        </r>
      </text>
    </comment>
    <comment ref="G82" authorId="0">
      <text>
        <r>
          <rPr>
            <b/>
            <sz val="8"/>
            <rFont val="Tahoma"/>
            <family val="2"/>
          </rPr>
          <t>kg CO₂e per unit</t>
        </r>
      </text>
    </comment>
    <comment ref="H82" authorId="0">
      <text>
        <r>
          <rPr>
            <b/>
            <sz val="8"/>
            <rFont val="Tahoma"/>
            <family val="2"/>
          </rPr>
          <t>kg CO₂e per unit</t>
        </r>
      </text>
    </comment>
    <comment ref="I82" authorId="0">
      <text>
        <r>
          <rPr>
            <b/>
            <sz val="8"/>
            <rFont val="Tahoma"/>
            <family val="2"/>
          </rPr>
          <t>kg CO₂e per unit</t>
        </r>
      </text>
    </comment>
    <comment ref="C83" authorId="0">
      <text>
        <r>
          <rPr>
            <b/>
            <sz val="8"/>
            <rFont val="Tahoma"/>
            <family val="2"/>
          </rPr>
          <t>Average: 78% corrugate and 22% carton board</t>
        </r>
      </text>
    </comment>
    <comment ref="E83" authorId="0">
      <text>
        <r>
          <rPr>
            <b/>
            <sz val="8"/>
            <rFont val="Tahoma"/>
            <family val="2"/>
          </rPr>
          <t>Data currently unavailable</t>
        </r>
      </text>
    </comment>
    <comment ref="C84" authorId="0">
      <text>
        <r>
          <rPr>
            <b/>
            <sz val="8"/>
            <rFont val="Tahoma"/>
            <family val="2"/>
          </rPr>
          <t>Assumes 25% paper, 75% board</t>
        </r>
      </text>
    </comment>
    <comment ref="E84" authorId="0">
      <text>
        <r>
          <rPr>
            <b/>
            <sz val="8"/>
            <rFont val="Tahoma"/>
            <family val="2"/>
          </rPr>
          <t>Data currently unavailable</t>
        </r>
      </text>
    </comment>
    <comment ref="E85" authorId="0">
      <text>
        <r>
          <rPr>
            <b/>
            <sz val="8"/>
            <rFont val="Tahoma"/>
            <family val="2"/>
          </rPr>
          <t>Data currently unavailable</t>
        </r>
      </text>
    </comment>
    <comment ref="F35" authorId="0">
      <text>
        <r>
          <rPr>
            <b/>
            <sz val="8"/>
            <rFont val="Tahoma"/>
            <family val="2"/>
          </rPr>
          <t>Open-loop recycling is the process of recycling material into other products.</t>
        </r>
      </text>
    </comment>
    <comment ref="G35" authorId="0">
      <text>
        <r>
          <rPr>
            <b/>
            <sz val="8"/>
            <rFont val="Tahoma"/>
            <family val="2"/>
          </rPr>
          <t>Closed-loop recycling is the process of recycling material back into the same product.</t>
        </r>
      </text>
    </comment>
    <comment ref="F42" authorId="0">
      <text>
        <r>
          <rPr>
            <b/>
            <sz val="8"/>
            <rFont val="Tahoma"/>
            <family val="2"/>
          </rPr>
          <t>Closed-loop recycling is the process of recycling material back into the same product.</t>
        </r>
      </text>
    </comment>
    <comment ref="F51" authorId="0">
      <text>
        <r>
          <rPr>
            <b/>
            <sz val="8"/>
            <rFont val="Tahoma"/>
            <family val="2"/>
          </rPr>
          <t>Open-loop recycling is the process of recycling material into other products.</t>
        </r>
      </text>
    </comment>
    <comment ref="E60" authorId="0">
      <text>
        <r>
          <rPr>
            <b/>
            <sz val="8"/>
            <rFont val="Tahoma"/>
            <family val="2"/>
          </rPr>
          <t>Closed-loop recycling is the process of recycling material back into the same product.</t>
        </r>
      </text>
    </comment>
    <comment ref="E68" authorId="0">
      <text>
        <r>
          <rPr>
            <b/>
            <sz val="8"/>
            <rFont val="Tahoma"/>
            <family val="2"/>
          </rPr>
          <t>Open-loop recycling is the process of recycling material into other products.</t>
        </r>
      </text>
    </comment>
    <comment ref="F68" authorId="0">
      <text>
        <r>
          <rPr>
            <b/>
            <sz val="8"/>
            <rFont val="Tahoma"/>
            <family val="2"/>
          </rPr>
          <t>Closed-loop recycling is the process of recycling material back into the same product.</t>
        </r>
      </text>
    </comment>
    <comment ref="E81" authorId="0">
      <text>
        <r>
          <rPr>
            <b/>
            <sz val="8"/>
            <rFont val="Tahoma"/>
            <family val="2"/>
          </rPr>
          <t>Open-loop recycling is the process of recycling material into other products.</t>
        </r>
      </text>
    </comment>
    <comment ref="F81" authorId="0">
      <text>
        <r>
          <rPr>
            <b/>
            <sz val="8"/>
            <rFont val="Tahoma"/>
            <family val="2"/>
          </rPr>
          <t>Closed-loop recycling is the process of recycling material back into the same product.</t>
        </r>
      </text>
    </comment>
    <comment ref="E53" authorId="0">
      <text>
        <r>
          <rPr>
            <b/>
            <sz val="8"/>
            <rFont val="Tahoma"/>
            <family val="2"/>
          </rPr>
          <t>Data currently unavailable</t>
        </r>
      </text>
    </comment>
    <comment ref="E54" authorId="0">
      <text>
        <r>
          <rPr>
            <b/>
            <sz val="8"/>
            <rFont val="Tahoma"/>
            <family val="2"/>
          </rPr>
          <t>Data currently unavailable</t>
        </r>
      </text>
    </comment>
    <comment ref="E55" authorId="0">
      <text>
        <r>
          <rPr>
            <b/>
            <sz val="8"/>
            <rFont val="Tahoma"/>
            <family val="2"/>
          </rPr>
          <t>Data currently unavailable</t>
        </r>
      </text>
    </comment>
    <comment ref="E56" authorId="0">
      <text>
        <r>
          <rPr>
            <b/>
            <sz val="8"/>
            <rFont val="Tahoma"/>
            <family val="2"/>
          </rPr>
          <t>Data currently unavailable</t>
        </r>
      </text>
    </comment>
    <comment ref="G57" authorId="0">
      <text>
        <r>
          <rPr>
            <b/>
            <sz val="8"/>
            <rFont val="Tahoma"/>
            <family val="2"/>
          </rPr>
          <t>Data currently unavailable</t>
        </r>
      </text>
    </comment>
  </commentList>
</comments>
</file>

<file path=xl/comments14.xml><?xml version="1.0" encoding="utf-8"?>
<comments xmlns="http://schemas.openxmlformats.org/spreadsheetml/2006/main">
  <authors>
    <author/>
  </authors>
  <commentList>
    <comment ref="F20" authorId="0">
      <text>
        <r>
          <rPr>
            <b/>
            <sz val="8"/>
            <rFont val="Tahoma"/>
            <family val="2"/>
          </rPr>
          <t>Including the influence of non-CO₂ climate change effects of aviation (water vapour, contrails, NOx etc.)</t>
        </r>
      </text>
    </comment>
    <comment ref="J20" authorId="0">
      <text>
        <r>
          <rPr>
            <b/>
            <sz val="8"/>
            <rFont val="Tahoma"/>
            <family val="2"/>
          </rPr>
          <t>Excluding the influence of non-CO₂ climate change effects of aviation (water vapour, contrails, NOx etc.)</t>
        </r>
      </text>
    </comment>
    <comment ref="F21" authorId="0">
      <text>
        <r>
          <rPr>
            <b/>
            <sz val="8"/>
            <rFont val="Tahoma"/>
            <family val="2"/>
          </rPr>
          <t>kg CO₂e per unit</t>
        </r>
      </text>
    </comment>
    <comment ref="G21" authorId="0">
      <text>
        <r>
          <rPr>
            <b/>
            <sz val="8"/>
            <rFont val="Tahoma"/>
            <family val="2"/>
          </rPr>
          <t>kg CO₂e of CO₂ per unit</t>
        </r>
      </text>
    </comment>
    <comment ref="H21" authorId="0">
      <text>
        <r>
          <rPr>
            <b/>
            <sz val="8"/>
            <rFont val="Tahoma"/>
            <family val="2"/>
          </rPr>
          <t>kg CO₂e of CH₄ per unit</t>
        </r>
      </text>
    </comment>
    <comment ref="I21" authorId="0">
      <text>
        <r>
          <rPr>
            <b/>
            <sz val="8"/>
            <rFont val="Tahoma"/>
            <family val="2"/>
          </rPr>
          <t>kg CO₂e of N₂O per unit</t>
        </r>
      </text>
    </comment>
    <comment ref="J21" authorId="0">
      <text>
        <r>
          <rPr>
            <b/>
            <sz val="8"/>
            <rFont val="Tahoma"/>
            <family val="2"/>
          </rPr>
          <t>kg CO₂e per unit</t>
        </r>
      </text>
    </comment>
    <comment ref="K21" authorId="0">
      <text>
        <r>
          <rPr>
            <b/>
            <sz val="8"/>
            <rFont val="Tahoma"/>
            <family val="2"/>
          </rPr>
          <t>kg CO₂e of CO₂ per unit</t>
        </r>
      </text>
    </comment>
    <comment ref="L21" authorId="0">
      <text>
        <r>
          <rPr>
            <b/>
            <sz val="8"/>
            <rFont val="Tahoma"/>
            <family val="2"/>
          </rPr>
          <t>kg CO₂e of CH₄ per unit</t>
        </r>
      </text>
    </comment>
    <comment ref="M21" authorId="0">
      <text>
        <r>
          <rPr>
            <b/>
            <sz val="8"/>
            <rFont val="Tahoma"/>
            <family val="2"/>
          </rPr>
          <t>kg CO₂e of N₂O per unit</t>
        </r>
      </text>
    </comment>
    <comment ref="C22" authorId="0">
      <text>
        <r>
          <rPr>
            <b/>
            <sz val="8"/>
            <rFont val="Tahoma"/>
            <family val="2"/>
          </rPr>
          <t>Domestic flights are those between UK airports.</t>
        </r>
      </text>
    </comment>
    <comment ref="E22" authorId="0">
      <text>
        <r>
          <rPr>
            <b/>
            <sz val="8"/>
            <rFont val="Tahoma"/>
            <family val="2"/>
          </rPr>
          <t>The distance travelled by individual passengers a transport mode.</t>
        </r>
      </text>
    </comment>
    <comment ref="C23" authorId="0">
      <text>
        <r>
          <rPr>
            <b/>
            <sz val="8"/>
            <rFont val="Tahoma"/>
            <family val="2"/>
          </rPr>
          <t>International flights to/from the UK, typically to Europe (up to 3700km distance).</t>
        </r>
      </text>
    </comment>
    <comment ref="E23" authorId="0">
      <text>
        <r>
          <rPr>
            <b/>
            <sz val="8"/>
            <rFont val="Tahoma"/>
            <family val="2"/>
          </rPr>
          <t>The distance travelled by individual passengers a transport mode.</t>
        </r>
      </text>
    </comment>
    <comment ref="E24" authorId="0">
      <text>
        <r>
          <rPr>
            <b/>
            <sz val="8"/>
            <rFont val="Tahoma"/>
            <family val="2"/>
          </rPr>
          <t>The distance travelled by individual passengers a transport mode.</t>
        </r>
      </text>
    </comment>
    <comment ref="E25" authorId="0">
      <text>
        <r>
          <rPr>
            <b/>
            <sz val="8"/>
            <rFont val="Tahoma"/>
            <family val="2"/>
          </rPr>
          <t>The distance travelled by individual passengers a transport mode.</t>
        </r>
      </text>
    </comment>
    <comment ref="C26" authorId="0">
      <text>
        <r>
          <rPr>
            <b/>
            <sz val="8"/>
            <rFont val="Tahoma"/>
            <family val="2"/>
          </rPr>
          <t>Long-haul international flights to/from the UK, typically to non-European destinations (over 3700km distance).</t>
        </r>
      </text>
    </comment>
    <comment ref="E26" authorId="0">
      <text>
        <r>
          <rPr>
            <b/>
            <sz val="8"/>
            <rFont val="Tahoma"/>
            <family val="2"/>
          </rPr>
          <t>The distance travelled by individual passengers a transport mode.</t>
        </r>
      </text>
    </comment>
    <comment ref="E27" authorId="0">
      <text>
        <r>
          <rPr>
            <b/>
            <sz val="8"/>
            <rFont val="Tahoma"/>
            <family val="2"/>
          </rPr>
          <t>The distance travelled by individual passengers a transport mode.</t>
        </r>
      </text>
    </comment>
    <comment ref="E28" authorId="0">
      <text>
        <r>
          <rPr>
            <b/>
            <sz val="8"/>
            <rFont val="Tahoma"/>
            <family val="2"/>
          </rPr>
          <t>The distance travelled by individual passengers a transport mode.</t>
        </r>
      </text>
    </comment>
    <comment ref="E29" authorId="0">
      <text>
        <r>
          <rPr>
            <b/>
            <sz val="8"/>
            <rFont val="Tahoma"/>
            <family val="2"/>
          </rPr>
          <t>The distance travelled by individual passengers a transport mode.</t>
        </r>
      </text>
    </comment>
    <comment ref="E30" authorId="0">
      <text>
        <r>
          <rPr>
            <b/>
            <sz val="8"/>
            <rFont val="Tahoma"/>
            <family val="2"/>
          </rPr>
          <t>The distance travelled by individual passengers a transport mode.</t>
        </r>
      </text>
    </comment>
    <comment ref="C31" authorId="0">
      <text>
        <r>
          <rPr>
            <b/>
            <sz val="8"/>
            <rFont val="Tahoma"/>
            <family val="2"/>
          </rPr>
          <t>International flights to/from non-UK countries.</t>
        </r>
      </text>
    </comment>
    <comment ref="E31" authorId="0">
      <text>
        <r>
          <rPr>
            <b/>
            <sz val="8"/>
            <rFont val="Tahoma"/>
            <family val="2"/>
          </rPr>
          <t>The distance travelled by individual passengers a transport mode.</t>
        </r>
      </text>
    </comment>
    <comment ref="E32" authorId="0">
      <text>
        <r>
          <rPr>
            <b/>
            <sz val="8"/>
            <rFont val="Tahoma"/>
            <family val="2"/>
          </rPr>
          <t>The distance travelled by individual passengers a transport mode.</t>
        </r>
      </text>
    </comment>
    <comment ref="E33" authorId="0">
      <text>
        <r>
          <rPr>
            <b/>
            <sz val="8"/>
            <rFont val="Tahoma"/>
            <family val="2"/>
          </rPr>
          <t>The distance travelled by individual passengers a transport mode.</t>
        </r>
      </text>
    </comment>
    <comment ref="E34" authorId="0">
      <text>
        <r>
          <rPr>
            <b/>
            <sz val="8"/>
            <rFont val="Tahoma"/>
            <family val="2"/>
          </rPr>
          <t>The distance travelled by individual passengers a transport mode.</t>
        </r>
      </text>
    </comment>
    <comment ref="E35" authorId="0">
      <text>
        <r>
          <rPr>
            <b/>
            <sz val="8"/>
            <rFont val="Tahoma"/>
            <family val="2"/>
          </rPr>
          <t>The distance travelled by individual passengers a transport mode.</t>
        </r>
      </text>
    </comment>
  </commentList>
</comments>
</file>

<file path=xl/comments15.xml><?xml version="1.0" encoding="utf-8"?>
<comments xmlns="http://schemas.openxmlformats.org/spreadsheetml/2006/main">
  <authors>
    <author/>
  </authors>
  <commentList>
    <comment ref="E17" authorId="0">
      <text>
        <r>
          <rPr>
            <b/>
            <sz val="8"/>
            <rFont val="Tahoma"/>
            <family val="2"/>
          </rPr>
          <t>kg CO₂e per unit</t>
        </r>
      </text>
    </comment>
    <comment ref="F17" authorId="0">
      <text>
        <r>
          <rPr>
            <b/>
            <sz val="8"/>
            <rFont val="Tahoma"/>
            <family val="2"/>
          </rPr>
          <t>kg CO₂e of CO₂ per unit</t>
        </r>
      </text>
    </comment>
    <comment ref="G17" authorId="0">
      <text>
        <r>
          <rPr>
            <b/>
            <sz val="8"/>
            <rFont val="Tahoma"/>
            <family val="2"/>
          </rPr>
          <t>kg CO₂e of CH₄ per unit</t>
        </r>
      </text>
    </comment>
    <comment ref="H17" authorId="0">
      <text>
        <r>
          <rPr>
            <b/>
            <sz val="8"/>
            <rFont val="Tahoma"/>
            <family val="2"/>
          </rPr>
          <t>kg CO₂e of N₂O per unit</t>
        </r>
      </text>
    </comment>
    <comment ref="D18" authorId="0">
      <text>
        <r>
          <rPr>
            <b/>
            <sz val="8"/>
            <rFont val="Tahoma"/>
            <family val="2"/>
          </rPr>
          <t>The distance travelled by individual passengers a transport mode</t>
        </r>
      </text>
    </comment>
    <comment ref="D19" authorId="0">
      <text>
        <r>
          <rPr>
            <b/>
            <sz val="8"/>
            <rFont val="Tahoma"/>
            <family val="2"/>
          </rPr>
          <t>The distance travelled by individual passengers a transport mode</t>
        </r>
      </text>
    </comment>
    <comment ref="D20" authorId="0">
      <text>
        <r>
          <rPr>
            <b/>
            <sz val="8"/>
            <rFont val="Tahoma"/>
            <family val="2"/>
          </rPr>
          <t>The distance travelled by individual passengers a transport mode</t>
        </r>
      </text>
    </comment>
  </commentList>
</comments>
</file>

<file path=xl/comments16.xml><?xml version="1.0" encoding="utf-8"?>
<comments xmlns="http://schemas.openxmlformats.org/spreadsheetml/2006/main">
  <authors>
    <author/>
    <author>Rebekah Watson</author>
  </authors>
  <commentList>
    <comment ref="E24" authorId="0">
      <text>
        <r>
          <rPr>
            <b/>
            <sz val="8"/>
            <rFont val="Tahoma"/>
            <family val="2"/>
          </rPr>
          <t>kg CO₂e per unit</t>
        </r>
      </text>
    </comment>
    <comment ref="F24" authorId="0">
      <text>
        <r>
          <rPr>
            <b/>
            <sz val="8"/>
            <rFont val="Tahoma"/>
            <family val="2"/>
          </rPr>
          <t>kg CO₂e of CO₂ per unit</t>
        </r>
      </text>
    </comment>
    <comment ref="G24" authorId="0">
      <text>
        <r>
          <rPr>
            <b/>
            <sz val="8"/>
            <rFont val="Tahoma"/>
            <family val="2"/>
          </rPr>
          <t>kg CO₂e of CH₄ per unit</t>
        </r>
      </text>
    </comment>
    <comment ref="H24" authorId="0">
      <text>
        <r>
          <rPr>
            <b/>
            <sz val="8"/>
            <rFont val="Tahoma"/>
            <family val="2"/>
          </rPr>
          <t>kg CO₂e of N₂O per unit</t>
        </r>
      </text>
    </comment>
    <comment ref="I24" authorId="0">
      <text>
        <r>
          <rPr>
            <b/>
            <sz val="8"/>
            <rFont val="Tahoma"/>
            <family val="2"/>
          </rPr>
          <t>kg CO₂e per unit</t>
        </r>
      </text>
    </comment>
    <comment ref="J24" authorId="0">
      <text>
        <r>
          <rPr>
            <b/>
            <sz val="8"/>
            <rFont val="Tahoma"/>
            <family val="2"/>
          </rPr>
          <t>kg CO₂e of CO₂ per unit</t>
        </r>
      </text>
    </comment>
    <comment ref="K24" authorId="0">
      <text>
        <r>
          <rPr>
            <b/>
            <sz val="8"/>
            <rFont val="Tahoma"/>
            <family val="2"/>
          </rPr>
          <t>kg CO₂e of CH₄ per unit</t>
        </r>
      </text>
    </comment>
    <comment ref="L24" authorId="0">
      <text>
        <r>
          <rPr>
            <b/>
            <sz val="8"/>
            <rFont val="Tahoma"/>
            <family val="2"/>
          </rPr>
          <t>kg CO₂e of N₂O per unit</t>
        </r>
      </text>
    </comment>
    <comment ref="M24" authorId="0">
      <text>
        <r>
          <rPr>
            <b/>
            <sz val="8"/>
            <rFont val="Tahoma"/>
            <family val="2"/>
          </rPr>
          <t>kg CO₂e per unit</t>
        </r>
      </text>
    </comment>
    <comment ref="N24" authorId="0">
      <text>
        <r>
          <rPr>
            <b/>
            <sz val="8"/>
            <rFont val="Tahoma"/>
            <family val="2"/>
          </rPr>
          <t>kg CO₂e of CO₂ per unit</t>
        </r>
      </text>
    </comment>
    <comment ref="O24" authorId="0">
      <text>
        <r>
          <rPr>
            <b/>
            <sz val="8"/>
            <rFont val="Tahoma"/>
            <family val="2"/>
          </rPr>
          <t>kg CO₂e of CH₄ per unit</t>
        </r>
      </text>
    </comment>
    <comment ref="P24" authorId="0">
      <text>
        <r>
          <rPr>
            <b/>
            <sz val="8"/>
            <rFont val="Tahoma"/>
            <family val="2"/>
          </rPr>
          <t>kg CO₂e of N₂O per unit</t>
        </r>
      </text>
    </comment>
    <comment ref="M45" authorId="0">
      <text>
        <r>
          <rPr>
            <b/>
            <sz val="8"/>
            <rFont val="Tahoma"/>
            <family val="2"/>
          </rPr>
          <t>A vehicle with two power sources, typically petrol and electric</t>
        </r>
      </text>
    </comment>
    <comment ref="Q45" authorId="0">
      <text>
        <r>
          <rPr>
            <b/>
            <sz val="8"/>
            <rFont val="Tahoma"/>
            <family val="2"/>
          </rPr>
          <t>A compressed version of the same natural gas you receive in the home.  When compressed can be used as an alternative vehicle fuel.</t>
        </r>
      </text>
    </comment>
    <comment ref="U45" authorId="0">
      <text>
        <r>
          <rPr>
            <b/>
            <sz val="8"/>
            <rFont val="Tahoma"/>
            <family val="2"/>
          </rPr>
          <t>Alternative fuel stored in gas tanks.  Often known as 'autogas'.</t>
        </r>
      </text>
    </comment>
    <comment ref="E46" authorId="0">
      <text>
        <r>
          <rPr>
            <b/>
            <sz val="8"/>
            <rFont val="Tahoma"/>
            <family val="2"/>
          </rPr>
          <t>kg CO₂e per unit</t>
        </r>
      </text>
    </comment>
    <comment ref="F46" authorId="0">
      <text>
        <r>
          <rPr>
            <b/>
            <sz val="8"/>
            <rFont val="Tahoma"/>
            <family val="2"/>
          </rPr>
          <t>kg CO₂e of CO₂ per unit</t>
        </r>
      </text>
    </comment>
    <comment ref="G46" authorId="0">
      <text>
        <r>
          <rPr>
            <b/>
            <sz val="8"/>
            <rFont val="Tahoma"/>
            <family val="2"/>
          </rPr>
          <t>kg CO₂e of CH₄ per unit</t>
        </r>
      </text>
    </comment>
    <comment ref="H46" authorId="0">
      <text>
        <r>
          <rPr>
            <b/>
            <sz val="8"/>
            <rFont val="Tahoma"/>
            <family val="2"/>
          </rPr>
          <t>kg CO₂e of N₂O per unit</t>
        </r>
      </text>
    </comment>
    <comment ref="I46" authorId="0">
      <text>
        <r>
          <rPr>
            <b/>
            <sz val="8"/>
            <rFont val="Tahoma"/>
            <family val="2"/>
          </rPr>
          <t>kg CO₂e per unit</t>
        </r>
      </text>
    </comment>
    <comment ref="J46" authorId="0">
      <text>
        <r>
          <rPr>
            <b/>
            <sz val="8"/>
            <rFont val="Tahoma"/>
            <family val="2"/>
          </rPr>
          <t>kg CO₂e of CO₂ per unit</t>
        </r>
      </text>
    </comment>
    <comment ref="K46" authorId="0">
      <text>
        <r>
          <rPr>
            <b/>
            <sz val="8"/>
            <rFont val="Tahoma"/>
            <family val="2"/>
          </rPr>
          <t>kg CO₂e of CH₄ per unit</t>
        </r>
      </text>
    </comment>
    <comment ref="L46" authorId="0">
      <text>
        <r>
          <rPr>
            <b/>
            <sz val="8"/>
            <rFont val="Tahoma"/>
            <family val="2"/>
          </rPr>
          <t>kg CO₂e of N₂O per unit</t>
        </r>
      </text>
    </comment>
    <comment ref="M46" authorId="0">
      <text>
        <r>
          <rPr>
            <b/>
            <sz val="8"/>
            <rFont val="Tahoma"/>
            <family val="2"/>
          </rPr>
          <t>kg CO₂e per unit</t>
        </r>
      </text>
    </comment>
    <comment ref="N46" authorId="0">
      <text>
        <r>
          <rPr>
            <b/>
            <sz val="8"/>
            <rFont val="Tahoma"/>
            <family val="2"/>
          </rPr>
          <t>kg CO₂e of CO₂ per unit</t>
        </r>
      </text>
    </comment>
    <comment ref="O46" authorId="0">
      <text>
        <r>
          <rPr>
            <b/>
            <sz val="8"/>
            <rFont val="Tahoma"/>
            <family val="2"/>
          </rPr>
          <t>kg CO₂e of CH₄ per unit</t>
        </r>
      </text>
    </comment>
    <comment ref="P46" authorId="0">
      <text>
        <r>
          <rPr>
            <b/>
            <sz val="8"/>
            <rFont val="Tahoma"/>
            <family val="2"/>
          </rPr>
          <t>kg CO₂e of N₂O per unit</t>
        </r>
      </text>
    </comment>
    <comment ref="Q46" authorId="0">
      <text>
        <r>
          <rPr>
            <b/>
            <sz val="8"/>
            <rFont val="Tahoma"/>
            <family val="2"/>
          </rPr>
          <t>kg CO₂e per unit</t>
        </r>
      </text>
    </comment>
    <comment ref="R46" authorId="0">
      <text>
        <r>
          <rPr>
            <b/>
            <sz val="8"/>
            <rFont val="Tahoma"/>
            <family val="2"/>
          </rPr>
          <t>kg CO₂e of CO₂ per unit</t>
        </r>
      </text>
    </comment>
    <comment ref="S46" authorId="0">
      <text>
        <r>
          <rPr>
            <b/>
            <sz val="8"/>
            <rFont val="Tahoma"/>
            <family val="2"/>
          </rPr>
          <t>kg CO₂e of CH₄ per unit</t>
        </r>
      </text>
    </comment>
    <comment ref="T46" authorId="0">
      <text>
        <r>
          <rPr>
            <b/>
            <sz val="8"/>
            <rFont val="Tahoma"/>
            <family val="2"/>
          </rPr>
          <t>kg CO₂e of N₂O per unit</t>
        </r>
      </text>
    </comment>
    <comment ref="U46" authorId="0">
      <text>
        <r>
          <rPr>
            <b/>
            <sz val="8"/>
            <rFont val="Tahoma"/>
            <family val="2"/>
          </rPr>
          <t>kg CO₂e per unit</t>
        </r>
      </text>
    </comment>
    <comment ref="V46" authorId="0">
      <text>
        <r>
          <rPr>
            <b/>
            <sz val="8"/>
            <rFont val="Tahoma"/>
            <family val="2"/>
          </rPr>
          <t>kg CO₂e of CO₂ per unit</t>
        </r>
      </text>
    </comment>
    <comment ref="W46" authorId="0">
      <text>
        <r>
          <rPr>
            <b/>
            <sz val="8"/>
            <rFont val="Tahoma"/>
            <family val="2"/>
          </rPr>
          <t>kg CO₂e of CH₄ per unit</t>
        </r>
      </text>
    </comment>
    <comment ref="X46" authorId="0">
      <text>
        <r>
          <rPr>
            <b/>
            <sz val="8"/>
            <rFont val="Tahoma"/>
            <family val="2"/>
          </rPr>
          <t>kg CO₂e of N₂O per unit</t>
        </r>
      </text>
    </comment>
    <comment ref="Y46" authorId="0">
      <text>
        <r>
          <rPr>
            <b/>
            <sz val="8"/>
            <rFont val="Tahoma"/>
            <family val="2"/>
          </rPr>
          <t>kg CO₂e per unit</t>
        </r>
      </text>
    </comment>
    <comment ref="Z46" authorId="0">
      <text>
        <r>
          <rPr>
            <b/>
            <sz val="8"/>
            <rFont val="Tahoma"/>
            <family val="2"/>
          </rPr>
          <t>kg CO₂e of CO₂ per unit</t>
        </r>
      </text>
    </comment>
    <comment ref="AA46" authorId="0">
      <text>
        <r>
          <rPr>
            <b/>
            <sz val="8"/>
            <rFont val="Tahoma"/>
            <family val="2"/>
          </rPr>
          <t>kg CO₂e of CH₄ per unit</t>
        </r>
      </text>
    </comment>
    <comment ref="AB46" authorId="0">
      <text>
        <r>
          <rPr>
            <b/>
            <sz val="8"/>
            <rFont val="Tahoma"/>
            <family val="2"/>
          </rPr>
          <t>kg CO₂e of N₂O per unit</t>
        </r>
      </text>
    </comment>
    <comment ref="E58" authorId="0">
      <text>
        <r>
          <rPr>
            <b/>
            <sz val="8"/>
            <rFont val="Tahoma"/>
            <family val="2"/>
          </rPr>
          <t>kg CO₂e per unit</t>
        </r>
      </text>
    </comment>
    <comment ref="F58" authorId="0">
      <text>
        <r>
          <rPr>
            <b/>
            <sz val="8"/>
            <rFont val="Tahoma"/>
            <family val="2"/>
          </rPr>
          <t>kg CO₂e of CO₂ per unit</t>
        </r>
      </text>
    </comment>
    <comment ref="G58" authorId="0">
      <text>
        <r>
          <rPr>
            <b/>
            <sz val="8"/>
            <rFont val="Tahoma"/>
            <family val="2"/>
          </rPr>
          <t>kg CO₂e of CH₄ per unit</t>
        </r>
      </text>
    </comment>
    <comment ref="H58" authorId="0">
      <text>
        <r>
          <rPr>
            <b/>
            <sz val="8"/>
            <rFont val="Tahoma"/>
            <family val="2"/>
          </rPr>
          <t>kg CO₂e of N₂O per unit</t>
        </r>
      </text>
    </comment>
    <comment ref="E70" authorId="0">
      <text>
        <r>
          <rPr>
            <b/>
            <sz val="8"/>
            <rFont val="Tahoma"/>
            <family val="2"/>
          </rPr>
          <t>kg CO₂e per unit</t>
        </r>
      </text>
    </comment>
    <comment ref="F70" authorId="0">
      <text>
        <r>
          <rPr>
            <b/>
            <sz val="8"/>
            <rFont val="Tahoma"/>
            <family val="2"/>
          </rPr>
          <t>kg CO₂e of CO₂ per unit</t>
        </r>
      </text>
    </comment>
    <comment ref="G70" authorId="0">
      <text>
        <r>
          <rPr>
            <b/>
            <sz val="8"/>
            <rFont val="Tahoma"/>
            <family val="2"/>
          </rPr>
          <t>kg CO₂e of CH₄ per unit</t>
        </r>
      </text>
    </comment>
    <comment ref="H70" authorId="0">
      <text>
        <r>
          <rPr>
            <b/>
            <sz val="8"/>
            <rFont val="Tahoma"/>
            <family val="2"/>
          </rPr>
          <t>kg CO₂e of N₂O per unit</t>
        </r>
      </text>
    </comment>
    <comment ref="D71" authorId="0">
      <text>
        <r>
          <rPr>
            <b/>
            <sz val="8"/>
            <rFont val="Tahoma"/>
            <family val="2"/>
          </rPr>
          <t>The distance travelled by individual passengers a transport mode</t>
        </r>
      </text>
    </comment>
    <comment ref="D73" authorId="0">
      <text>
        <r>
          <rPr>
            <b/>
            <sz val="8"/>
            <rFont val="Tahoma"/>
            <family val="2"/>
          </rPr>
          <t>The distance travelled by individual passengers a transport mode</t>
        </r>
      </text>
    </comment>
    <comment ref="E78" authorId="0">
      <text>
        <r>
          <rPr>
            <b/>
            <sz val="8"/>
            <rFont val="Tahoma"/>
            <family val="2"/>
          </rPr>
          <t>kg CO₂e per unit</t>
        </r>
      </text>
    </comment>
    <comment ref="F78" authorId="0">
      <text>
        <r>
          <rPr>
            <b/>
            <sz val="8"/>
            <rFont val="Tahoma"/>
            <family val="2"/>
          </rPr>
          <t>kg CO₂e of CO₂ per unit</t>
        </r>
      </text>
    </comment>
    <comment ref="G78" authorId="0">
      <text>
        <r>
          <rPr>
            <b/>
            <sz val="8"/>
            <rFont val="Tahoma"/>
            <family val="2"/>
          </rPr>
          <t>kg CO₂e of CH₄ per unit</t>
        </r>
      </text>
    </comment>
    <comment ref="H78" authorId="0">
      <text>
        <r>
          <rPr>
            <b/>
            <sz val="8"/>
            <rFont val="Tahoma"/>
            <family val="2"/>
          </rPr>
          <t>kg CO₂e of N₂O per unit</t>
        </r>
      </text>
    </comment>
    <comment ref="D79" authorId="0">
      <text>
        <r>
          <rPr>
            <b/>
            <sz val="8"/>
            <rFont val="Tahoma"/>
            <family val="2"/>
          </rPr>
          <t>The distance travelled by individual passengers a transport mode</t>
        </r>
      </text>
    </comment>
    <comment ref="D80" authorId="0">
      <text>
        <r>
          <rPr>
            <b/>
            <sz val="8"/>
            <rFont val="Tahoma"/>
            <family val="2"/>
          </rPr>
          <t>The distance travelled by individual passengers a transport mode</t>
        </r>
      </text>
    </comment>
    <comment ref="D81" authorId="0">
      <text>
        <r>
          <rPr>
            <b/>
            <sz val="8"/>
            <rFont val="Tahoma"/>
            <family val="2"/>
          </rPr>
          <t>The distance travelled by individual passengers a transport mode</t>
        </r>
      </text>
    </comment>
    <comment ref="D82" authorId="0">
      <text>
        <r>
          <rPr>
            <b/>
            <sz val="8"/>
            <rFont val="Tahoma"/>
            <family val="2"/>
          </rPr>
          <t>The distance travelled by individual passengers a transport mode</t>
        </r>
      </text>
    </comment>
    <comment ref="E86" authorId="0">
      <text>
        <r>
          <rPr>
            <b/>
            <sz val="8"/>
            <rFont val="Tahoma"/>
            <family val="2"/>
          </rPr>
          <t>kg CO₂e per unit</t>
        </r>
      </text>
    </comment>
    <comment ref="F86" authorId="0">
      <text>
        <r>
          <rPr>
            <b/>
            <sz val="8"/>
            <rFont val="Tahoma"/>
            <family val="2"/>
          </rPr>
          <t>kg CO₂e of CO₂ per unit</t>
        </r>
      </text>
    </comment>
    <comment ref="G86" authorId="0">
      <text>
        <r>
          <rPr>
            <b/>
            <sz val="8"/>
            <rFont val="Tahoma"/>
            <family val="2"/>
          </rPr>
          <t>kg CO₂e of CH₄ per unit</t>
        </r>
      </text>
    </comment>
    <comment ref="H86" authorId="0">
      <text>
        <r>
          <rPr>
            <b/>
            <sz val="8"/>
            <rFont val="Tahoma"/>
            <family val="2"/>
          </rPr>
          <t>kg CO₂e of N₂O per unit</t>
        </r>
      </text>
    </comment>
    <comment ref="D87" authorId="0">
      <text>
        <r>
          <rPr>
            <b/>
            <sz val="8"/>
            <rFont val="Tahoma"/>
            <family val="2"/>
          </rPr>
          <t>The distance travelled by individual passengers a transport mode</t>
        </r>
      </text>
    </comment>
    <comment ref="D88" authorId="0">
      <text>
        <r>
          <rPr>
            <b/>
            <sz val="8"/>
            <rFont val="Tahoma"/>
            <family val="2"/>
          </rPr>
          <t>The distance travelled by individual passengers a transport mode</t>
        </r>
      </text>
    </comment>
    <comment ref="D89" authorId="0">
      <text>
        <r>
          <rPr>
            <b/>
            <sz val="8"/>
            <rFont val="Tahoma"/>
            <family val="2"/>
          </rPr>
          <t>The distance travelled by individual passengers a transport mode</t>
        </r>
      </text>
    </comment>
    <comment ref="D90" authorId="0">
      <text>
        <r>
          <rPr>
            <b/>
            <sz val="8"/>
            <rFont val="Tahoma"/>
            <family val="2"/>
          </rPr>
          <t>The distance travelled by individual passengers a transport mode</t>
        </r>
      </text>
    </comment>
    <comment ref="C25" authorId="1">
      <text>
        <r>
          <rPr>
            <sz val="8"/>
            <rFont val="Tahoma"/>
            <family val="2"/>
          </rPr>
          <t>This is the smallest category of car sometimes referred to as a city car. Examples include: Citroën C1, Fiat/Alfa Romeo 500 and Panda, Peugeot 107, Volkswagen up!, Renault TWINGO, Toyota AYGO, smart fortwo and HyundaI i 10.</t>
        </r>
      </text>
    </comment>
    <comment ref="C27" authorId="1">
      <text>
        <r>
          <rPr>
            <sz val="8"/>
            <rFont val="Tahoma"/>
            <family val="2"/>
          </rPr>
          <t>This is a car that is larger than a city car, but smaller than a small family car. Examples include: Ford Fiesta, Renault CLIO, Volkswagen Polo, Citroën C2 and C3, Opel Corsa, Peugeot 208, and Toyota Yaris.</t>
        </r>
        <r>
          <rPr>
            <sz val="9"/>
            <rFont val="Tahoma"/>
            <family val="2"/>
          </rPr>
          <t xml:space="preserve">
</t>
        </r>
      </text>
    </comment>
    <comment ref="C29" authorId="1">
      <text>
        <r>
          <rPr>
            <sz val="8"/>
            <rFont val="Tahoma"/>
            <family val="2"/>
          </rPr>
          <t>This is a small, compact family car. Examples include: Volkswagen Golf, Ford Focus, Opel Astra, Audi A3, BMW 1 Series, Renault Mégane and Toyota Auris.</t>
        </r>
        <r>
          <rPr>
            <sz val="9"/>
            <rFont val="Tahoma"/>
            <family val="2"/>
          </rPr>
          <t xml:space="preserve">
</t>
        </r>
      </text>
    </comment>
    <comment ref="C31" authorId="1">
      <text>
        <r>
          <rPr>
            <sz val="8"/>
            <rFont val="Tahoma"/>
            <family val="2"/>
          </rPr>
          <t>This is classed as a large family car. Examples include: BMW 3 Series, ŠKODA Octavia, Volkswagen Passat, Audi A4, Mercedes Benz C Class and Peugeot 508.</t>
        </r>
      </text>
    </comment>
    <comment ref="C33" authorId="1">
      <text>
        <r>
          <rPr>
            <sz val="8"/>
            <rFont val="Tahoma"/>
            <family val="2"/>
          </rPr>
          <t>These are large cars. Examples include: BMW 5 Series, Audi A5 and A6, Mercedes Benz E Class and Skoda Superb.</t>
        </r>
      </text>
    </comment>
    <comment ref="C35" authorId="1">
      <text>
        <r>
          <rPr>
            <sz val="8"/>
            <rFont val="Tahoma"/>
            <family val="2"/>
          </rPr>
          <t>This is a luxury car which is niche in the European market. Examples include: Jaguar XF, Mercedes-Benz S-Class, .BMW 7 series, Audi A8, Porsche Panamera and Lexus LS.</t>
        </r>
      </text>
    </comment>
    <comment ref="C37" authorId="1">
      <text>
        <r>
          <rPr>
            <sz val="8"/>
            <rFont val="Tahoma"/>
            <family val="2"/>
          </rPr>
          <t xml:space="preserve">Sport cars are a small, usually two seater with two doors and designed for speed, high acceleration, and manoeuvrability. Examples include: Mercedes-Benz SLK, Audi TT, Porsche 911 and Boxster, and Peugeot RCZ. </t>
        </r>
      </text>
    </comment>
    <comment ref="C39" authorId="1">
      <text>
        <r>
          <rPr>
            <sz val="8"/>
            <rFont val="Tahoma"/>
            <family val="2"/>
          </rPr>
          <t>These are sport utility vehicles (SUVs) which have off-road capabilities and four-wheel drive. Examples include: Suzuki Jimny, Land Rover Discovery and Defender, Toyota Land Cruiser, and Nissan Pathfinder.</t>
        </r>
      </text>
    </comment>
    <comment ref="C41" authorId="1">
      <text>
        <r>
          <rPr>
            <sz val="8"/>
            <rFont val="Tahoma"/>
            <family val="2"/>
          </rPr>
          <t xml:space="preserve">These are multipurpose cars. Examples include: Ford C-Max, Renault Scenic, Volkswagen Touran, Opel Zafira, Ford B-Max, and Citroën C3 Picasso and C4 Picasso. </t>
        </r>
      </text>
    </comment>
    <comment ref="Q24" authorId="0">
      <text>
        <r>
          <rPr>
            <b/>
            <sz val="8"/>
            <rFont val="Tahoma"/>
            <family val="2"/>
          </rPr>
          <t>kg CO₂e per unit</t>
        </r>
      </text>
    </comment>
    <comment ref="R24" authorId="0">
      <text>
        <r>
          <rPr>
            <b/>
            <sz val="8"/>
            <rFont val="Tahoma"/>
            <family val="2"/>
          </rPr>
          <t>kg CO₂e of CO₂ per unit</t>
        </r>
      </text>
    </comment>
    <comment ref="S24" authorId="0">
      <text>
        <r>
          <rPr>
            <b/>
            <sz val="8"/>
            <rFont val="Tahoma"/>
            <family val="2"/>
          </rPr>
          <t>kg CO₂e of CH₄ per unit</t>
        </r>
      </text>
    </comment>
    <comment ref="T24" authorId="0">
      <text>
        <r>
          <rPr>
            <b/>
            <sz val="8"/>
            <rFont val="Tahoma"/>
            <family val="2"/>
          </rPr>
          <t>kg CO₂e of N₂O per unit</t>
        </r>
      </text>
    </comment>
    <comment ref="U24" authorId="0">
      <text>
        <r>
          <rPr>
            <b/>
            <sz val="8"/>
            <rFont val="Tahoma"/>
            <family val="2"/>
          </rPr>
          <t>kg CO₂e per unit</t>
        </r>
      </text>
    </comment>
    <comment ref="V24" authorId="0">
      <text>
        <r>
          <rPr>
            <b/>
            <sz val="8"/>
            <rFont val="Tahoma"/>
            <family val="2"/>
          </rPr>
          <t>kg CO₂e of CO₂ per unit</t>
        </r>
      </text>
    </comment>
    <comment ref="W24" authorId="0">
      <text>
        <r>
          <rPr>
            <b/>
            <sz val="8"/>
            <rFont val="Tahoma"/>
            <family val="2"/>
          </rPr>
          <t>kg CO₂e of CH₄ per unit</t>
        </r>
      </text>
    </comment>
    <comment ref="X24" authorId="0">
      <text>
        <r>
          <rPr>
            <b/>
            <sz val="8"/>
            <rFont val="Tahoma"/>
            <family val="2"/>
          </rPr>
          <t>kg CO₂e of N₂O per unit</t>
        </r>
      </text>
    </comment>
    <comment ref="AC46" authorId="0">
      <text>
        <r>
          <rPr>
            <b/>
            <sz val="8"/>
            <rFont val="Tahoma"/>
            <family val="2"/>
          </rPr>
          <t>kg CO₂e per unit</t>
        </r>
      </text>
    </comment>
    <comment ref="AD46" authorId="0">
      <text>
        <r>
          <rPr>
            <b/>
            <sz val="8"/>
            <rFont val="Tahoma"/>
            <family val="2"/>
          </rPr>
          <t>kg CO₂e of CO₂ per unit</t>
        </r>
      </text>
    </comment>
    <comment ref="AE46" authorId="0">
      <text>
        <r>
          <rPr>
            <b/>
            <sz val="8"/>
            <rFont val="Tahoma"/>
            <family val="2"/>
          </rPr>
          <t>kg CO₂e of CH₄ per unit</t>
        </r>
      </text>
    </comment>
    <comment ref="AF46" authorId="0">
      <text>
        <r>
          <rPr>
            <b/>
            <sz val="8"/>
            <rFont val="Tahoma"/>
            <family val="2"/>
          </rPr>
          <t>kg CO₂e of N₂O per unit</t>
        </r>
      </text>
    </comment>
    <comment ref="AG46" authorId="0">
      <text>
        <r>
          <rPr>
            <b/>
            <sz val="8"/>
            <rFont val="Tahoma"/>
            <family val="2"/>
          </rPr>
          <t>kg CO₂e per unit</t>
        </r>
      </text>
    </comment>
    <comment ref="AH46" authorId="0">
      <text>
        <r>
          <rPr>
            <b/>
            <sz val="8"/>
            <rFont val="Tahoma"/>
            <family val="2"/>
          </rPr>
          <t>kg CO₂e of CO₂ per unit</t>
        </r>
      </text>
    </comment>
    <comment ref="AI46" authorId="0">
      <text>
        <r>
          <rPr>
            <b/>
            <sz val="8"/>
            <rFont val="Tahoma"/>
            <family val="2"/>
          </rPr>
          <t>kg CO₂e of CH₄ per unit</t>
        </r>
      </text>
    </comment>
    <comment ref="AJ46" authorId="0">
      <text>
        <r>
          <rPr>
            <b/>
            <sz val="8"/>
            <rFont val="Tahoma"/>
            <family val="2"/>
          </rPr>
          <t>kg CO₂e of N₂O per unit</t>
        </r>
      </text>
    </comment>
    <comment ref="C47" authorId="0">
      <text>
        <r>
          <rPr>
            <b/>
            <sz val="8"/>
            <rFont val="Tahoma"/>
            <family val="2"/>
          </rPr>
          <t>Petrol/LPG/CNG - up to a 1.4-litre engine
Diesel - up to a 1.7-litre engine
Others - vehicles models of a similar size (i.e. market segment A or B)</t>
        </r>
      </text>
    </comment>
    <comment ref="C49" authorId="0">
      <text>
        <r>
          <rPr>
            <b/>
            <sz val="8"/>
            <rFont val="Tahoma"/>
            <family val="2"/>
          </rPr>
          <t>Petrol/LPG/CNG - from 1.4-litre to 2.0-litre engine
Diesel - from 1.7-litre to 2.0-litre engine
Others - vehicles models of a similar size (i.e. generally market segment C)</t>
        </r>
      </text>
    </comment>
    <comment ref="C51" authorId="0">
      <text>
        <r>
          <rPr>
            <b/>
            <sz val="8"/>
            <rFont val="Tahoma"/>
            <family val="2"/>
          </rPr>
          <t>Petrol/LPG/CNG - 2.0-litre engine +
Diesel - 2.0-litre engine +
Others - vehicles models of a similar size (i.e. generally market segment D and above)</t>
        </r>
      </text>
    </comment>
    <comment ref="C53" authorId="0">
      <text>
        <r>
          <rPr>
            <b/>
            <sz val="8"/>
            <rFont val="Tahoma"/>
            <family val="2"/>
          </rPr>
          <t>Unknown engine size.</t>
        </r>
      </text>
    </comment>
  </commentList>
</comments>
</file>

<file path=xl/comments17.xml><?xml version="1.0" encoding="utf-8"?>
<comments xmlns="http://schemas.openxmlformats.org/spreadsheetml/2006/main">
  <authors>
    <author/>
  </authors>
  <commentList>
    <comment ref="M24" authorId="0">
      <text>
        <r>
          <rPr>
            <b/>
            <sz val="8"/>
            <rFont val="Tahoma"/>
            <family val="2"/>
          </rPr>
          <t>A compressed version of the same natural gas you receive in the home.  Used as an alternative vehicle fuel.</t>
        </r>
      </text>
    </comment>
    <comment ref="Q24" authorId="0">
      <text>
        <r>
          <rPr>
            <b/>
            <sz val="8"/>
            <rFont val="Tahoma"/>
            <family val="2"/>
          </rPr>
          <t>Alternative fuel stored in gas tanks.  Often known as 'autogas'.</t>
        </r>
      </text>
    </comment>
    <comment ref="E25" authorId="0">
      <text>
        <r>
          <rPr>
            <b/>
            <sz val="8"/>
            <rFont val="Tahoma"/>
            <family val="2"/>
          </rPr>
          <t>kg CO₂e per unit</t>
        </r>
      </text>
    </comment>
    <comment ref="F25" authorId="0">
      <text>
        <r>
          <rPr>
            <b/>
            <sz val="8"/>
            <rFont val="Tahoma"/>
            <family val="2"/>
          </rPr>
          <t>kg CO₂e of CO₂ per unit</t>
        </r>
      </text>
    </comment>
    <comment ref="G25" authorId="0">
      <text>
        <r>
          <rPr>
            <b/>
            <sz val="8"/>
            <rFont val="Tahoma"/>
            <family val="2"/>
          </rPr>
          <t>kg CO₂e of CH₄ per unit</t>
        </r>
      </text>
    </comment>
    <comment ref="H25" authorId="0">
      <text>
        <r>
          <rPr>
            <b/>
            <sz val="8"/>
            <rFont val="Tahoma"/>
            <family val="2"/>
          </rPr>
          <t>kg CO₂e of N₂O per unit</t>
        </r>
      </text>
    </comment>
    <comment ref="I25" authorId="0">
      <text>
        <r>
          <rPr>
            <b/>
            <sz val="8"/>
            <rFont val="Tahoma"/>
            <family val="2"/>
          </rPr>
          <t>kg CO₂e per unit</t>
        </r>
      </text>
    </comment>
    <comment ref="J25" authorId="0">
      <text>
        <r>
          <rPr>
            <b/>
            <sz val="8"/>
            <rFont val="Tahoma"/>
            <family val="2"/>
          </rPr>
          <t>kg CO₂e of CO₂ per unit</t>
        </r>
      </text>
    </comment>
    <comment ref="K25" authorId="0">
      <text>
        <r>
          <rPr>
            <b/>
            <sz val="8"/>
            <rFont val="Tahoma"/>
            <family val="2"/>
          </rPr>
          <t>kg CO₂e of CH₄ per unit</t>
        </r>
      </text>
    </comment>
    <comment ref="L25" authorId="0">
      <text>
        <r>
          <rPr>
            <b/>
            <sz val="8"/>
            <rFont val="Tahoma"/>
            <family val="2"/>
          </rPr>
          <t>kg CO₂e of N₂O per unit</t>
        </r>
      </text>
    </comment>
    <comment ref="M25" authorId="0">
      <text>
        <r>
          <rPr>
            <b/>
            <sz val="8"/>
            <rFont val="Tahoma"/>
            <family val="2"/>
          </rPr>
          <t>kg CO₂e per unit</t>
        </r>
      </text>
    </comment>
    <comment ref="N25" authorId="0">
      <text>
        <r>
          <rPr>
            <b/>
            <sz val="8"/>
            <rFont val="Tahoma"/>
            <family val="2"/>
          </rPr>
          <t>kg CO₂e of CO₂ per unit</t>
        </r>
      </text>
    </comment>
    <comment ref="O25" authorId="0">
      <text>
        <r>
          <rPr>
            <b/>
            <sz val="8"/>
            <rFont val="Tahoma"/>
            <family val="2"/>
          </rPr>
          <t>kg CO₂e of CH₄ per unit</t>
        </r>
      </text>
    </comment>
    <comment ref="P25" authorId="0">
      <text>
        <r>
          <rPr>
            <b/>
            <sz val="8"/>
            <rFont val="Tahoma"/>
            <family val="2"/>
          </rPr>
          <t>kg CO₂e of N₂O per unit</t>
        </r>
      </text>
    </comment>
    <comment ref="Q25" authorId="0">
      <text>
        <r>
          <rPr>
            <b/>
            <sz val="8"/>
            <rFont val="Tahoma"/>
            <family val="2"/>
          </rPr>
          <t>kg CO₂e per unit</t>
        </r>
      </text>
    </comment>
    <comment ref="R25" authorId="0">
      <text>
        <r>
          <rPr>
            <b/>
            <sz val="8"/>
            <rFont val="Tahoma"/>
            <family val="2"/>
          </rPr>
          <t>kg CO₂e of CO₂ per unit</t>
        </r>
      </text>
    </comment>
    <comment ref="S25" authorId="0">
      <text>
        <r>
          <rPr>
            <b/>
            <sz val="8"/>
            <rFont val="Tahoma"/>
            <family val="2"/>
          </rPr>
          <t>kg CO₂e of CH₄ per unit</t>
        </r>
      </text>
    </comment>
    <comment ref="T25" authorId="0">
      <text>
        <r>
          <rPr>
            <b/>
            <sz val="8"/>
            <rFont val="Tahoma"/>
            <family val="2"/>
          </rPr>
          <t>kg CO₂e of N₂O per unit</t>
        </r>
      </text>
    </comment>
    <comment ref="U25" authorId="0">
      <text>
        <r>
          <rPr>
            <b/>
            <sz val="8"/>
            <rFont val="Tahoma"/>
            <family val="2"/>
          </rPr>
          <t>kg CO₂e per unit</t>
        </r>
      </text>
    </comment>
    <comment ref="V25" authorId="0">
      <text>
        <r>
          <rPr>
            <b/>
            <sz val="8"/>
            <rFont val="Tahoma"/>
            <family val="2"/>
          </rPr>
          <t>kg CO₂e of CO₂ per unit</t>
        </r>
      </text>
    </comment>
    <comment ref="W25" authorId="0">
      <text>
        <r>
          <rPr>
            <b/>
            <sz val="8"/>
            <rFont val="Tahoma"/>
            <family val="2"/>
          </rPr>
          <t>kg CO₂e of CH₄ per unit</t>
        </r>
      </text>
    </comment>
    <comment ref="X25" authorId="0">
      <text>
        <r>
          <rPr>
            <b/>
            <sz val="8"/>
            <rFont val="Tahoma"/>
            <family val="2"/>
          </rPr>
          <t>kg CO₂e of N₂O per unit</t>
        </r>
      </text>
    </comment>
    <comment ref="D26" authorId="0">
      <text>
        <r>
          <rPr>
            <b/>
            <sz val="8"/>
            <rFont val="Tahoma"/>
            <family val="2"/>
          </rPr>
          <t>An equivalent measure of one tonne of transported goods over one km.</t>
        </r>
      </text>
    </comment>
    <comment ref="D29" authorId="0">
      <text>
        <r>
          <rPr>
            <b/>
            <sz val="8"/>
            <rFont val="Tahoma"/>
            <family val="2"/>
          </rPr>
          <t>An equivalent measure of one tonne of transported goods over one km.</t>
        </r>
      </text>
    </comment>
    <comment ref="D32" authorId="0">
      <text>
        <r>
          <rPr>
            <b/>
            <sz val="8"/>
            <rFont val="Tahoma"/>
            <family val="2"/>
          </rPr>
          <t>An equivalent measure of one tonne of transported goods over one km.</t>
        </r>
      </text>
    </comment>
    <comment ref="D35" authorId="0">
      <text>
        <r>
          <rPr>
            <b/>
            <sz val="8"/>
            <rFont val="Tahoma"/>
            <family val="2"/>
          </rPr>
          <t>An equivalent measure of one tonne of transported goods over one km.</t>
        </r>
      </text>
    </comment>
    <comment ref="E40" authorId="0">
      <text>
        <r>
          <rPr>
            <b/>
            <sz val="8"/>
            <rFont val="Tahoma"/>
            <family val="2"/>
          </rPr>
          <t>Vehicle is not transporting any goods.</t>
        </r>
      </text>
    </comment>
    <comment ref="I40" authorId="0">
      <text>
        <r>
          <rPr>
            <b/>
            <sz val="8"/>
            <rFont val="Tahoma"/>
            <family val="2"/>
          </rPr>
          <t>Vehicle is half full of goods.</t>
        </r>
      </text>
    </comment>
    <comment ref="M40" authorId="0">
      <text>
        <r>
          <rPr>
            <b/>
            <sz val="8"/>
            <rFont val="Tahoma"/>
            <family val="2"/>
          </rPr>
          <t>Vehicle has been loaded to maximum capacity.</t>
        </r>
      </text>
    </comment>
    <comment ref="Q40" authorId="0">
      <text>
        <r>
          <rPr>
            <b/>
            <sz val="8"/>
            <rFont val="Tahoma"/>
            <family val="2"/>
          </rPr>
          <t>The average percentage laden for a freighting vehicle in the UK.</t>
        </r>
      </text>
    </comment>
    <comment ref="E41" authorId="0">
      <text>
        <r>
          <rPr>
            <b/>
            <sz val="8"/>
            <rFont val="Tahoma"/>
            <family val="2"/>
          </rPr>
          <t>kg CO₂e per unit</t>
        </r>
      </text>
    </comment>
    <comment ref="F41" authorId="0">
      <text>
        <r>
          <rPr>
            <b/>
            <sz val="8"/>
            <rFont val="Tahoma"/>
            <family val="2"/>
          </rPr>
          <t>kg CO₂e of CO₂ per unit</t>
        </r>
      </text>
    </comment>
    <comment ref="G41" authorId="0">
      <text>
        <r>
          <rPr>
            <b/>
            <sz val="8"/>
            <rFont val="Tahoma"/>
            <family val="2"/>
          </rPr>
          <t>kg CO₂e of CH₄ per unit</t>
        </r>
      </text>
    </comment>
    <comment ref="H41" authorId="0">
      <text>
        <r>
          <rPr>
            <b/>
            <sz val="8"/>
            <rFont val="Tahoma"/>
            <family val="2"/>
          </rPr>
          <t>kg CO₂e of N₂O per unit</t>
        </r>
      </text>
    </comment>
    <comment ref="I41" authorId="0">
      <text>
        <r>
          <rPr>
            <b/>
            <sz val="8"/>
            <rFont val="Tahoma"/>
            <family val="2"/>
          </rPr>
          <t>kg CO₂e per unit</t>
        </r>
      </text>
    </comment>
    <comment ref="J41" authorId="0">
      <text>
        <r>
          <rPr>
            <b/>
            <sz val="8"/>
            <rFont val="Tahoma"/>
            <family val="2"/>
          </rPr>
          <t>kg CO₂e of CO₂ per unit</t>
        </r>
      </text>
    </comment>
    <comment ref="K41" authorId="0">
      <text>
        <r>
          <rPr>
            <b/>
            <sz val="8"/>
            <rFont val="Tahoma"/>
            <family val="2"/>
          </rPr>
          <t>kg CO₂e of CH₄ per unit</t>
        </r>
      </text>
    </comment>
    <comment ref="L41" authorId="0">
      <text>
        <r>
          <rPr>
            <b/>
            <sz val="8"/>
            <rFont val="Tahoma"/>
            <family val="2"/>
          </rPr>
          <t>kg CO₂e of N₂O per unit</t>
        </r>
      </text>
    </comment>
    <comment ref="M41" authorId="0">
      <text>
        <r>
          <rPr>
            <b/>
            <sz val="8"/>
            <rFont val="Tahoma"/>
            <family val="2"/>
          </rPr>
          <t>kg CO₂e per unit</t>
        </r>
      </text>
    </comment>
    <comment ref="N41" authorId="0">
      <text>
        <r>
          <rPr>
            <b/>
            <sz val="8"/>
            <rFont val="Tahoma"/>
            <family val="2"/>
          </rPr>
          <t>kg CO₂e of CO₂ per unit</t>
        </r>
      </text>
    </comment>
    <comment ref="O41" authorId="0">
      <text>
        <r>
          <rPr>
            <b/>
            <sz val="8"/>
            <rFont val="Tahoma"/>
            <family val="2"/>
          </rPr>
          <t>kg CO₂e of CH₄ per unit</t>
        </r>
      </text>
    </comment>
    <comment ref="P41" authorId="0">
      <text>
        <r>
          <rPr>
            <b/>
            <sz val="8"/>
            <rFont val="Tahoma"/>
            <family val="2"/>
          </rPr>
          <t>kg CO₂e of N₂O per unit</t>
        </r>
      </text>
    </comment>
    <comment ref="Q41" authorId="0">
      <text>
        <r>
          <rPr>
            <b/>
            <sz val="8"/>
            <rFont val="Tahoma"/>
            <family val="2"/>
          </rPr>
          <t>kg CO₂e per unit</t>
        </r>
      </text>
    </comment>
    <comment ref="R41" authorId="0">
      <text>
        <r>
          <rPr>
            <b/>
            <sz val="8"/>
            <rFont val="Tahoma"/>
            <family val="2"/>
          </rPr>
          <t>kg CO₂e of CO₂ per unit</t>
        </r>
      </text>
    </comment>
    <comment ref="S41" authorId="0">
      <text>
        <r>
          <rPr>
            <b/>
            <sz val="8"/>
            <rFont val="Tahoma"/>
            <family val="2"/>
          </rPr>
          <t>kg CO₂e of CH₄ per unit</t>
        </r>
      </text>
    </comment>
    <comment ref="T41" authorId="0">
      <text>
        <r>
          <rPr>
            <b/>
            <sz val="8"/>
            <rFont val="Tahoma"/>
            <family val="2"/>
          </rPr>
          <t>kg CO₂e of N₂O per unit</t>
        </r>
      </text>
    </comment>
    <comment ref="B42" authorId="0">
      <text>
        <r>
          <rPr>
            <b/>
            <sz val="8"/>
            <rFont val="Tahoma"/>
            <family val="2"/>
          </rPr>
          <t>Road vehicle with maximum weight exceeding 3.5 tonnes.</t>
        </r>
      </text>
    </comment>
    <comment ref="D42" authorId="0">
      <text>
        <r>
          <rPr>
            <b/>
            <sz val="8"/>
            <rFont val="Tahoma"/>
            <family val="2"/>
          </rPr>
          <t>An equivalent measure of one tonne of transported goods over one km.</t>
        </r>
      </text>
    </comment>
    <comment ref="D45" authorId="0">
      <text>
        <r>
          <rPr>
            <b/>
            <sz val="8"/>
            <rFont val="Tahoma"/>
            <family val="2"/>
          </rPr>
          <t>An equivalent measure of one tonne of transported goods over one km.</t>
        </r>
      </text>
    </comment>
    <comment ref="D48" authorId="0">
      <text>
        <r>
          <rPr>
            <b/>
            <sz val="8"/>
            <rFont val="Tahoma"/>
            <family val="2"/>
          </rPr>
          <t>An equivalent measure of one tonne of transported goods over one km.</t>
        </r>
      </text>
    </comment>
    <comment ref="D51" authorId="0">
      <text>
        <r>
          <rPr>
            <b/>
            <sz val="8"/>
            <rFont val="Tahoma"/>
            <family val="2"/>
          </rPr>
          <t>An equivalent measure of one tonne of transported goods over one km.</t>
        </r>
      </text>
    </comment>
    <comment ref="D54" authorId="0">
      <text>
        <r>
          <rPr>
            <b/>
            <sz val="8"/>
            <rFont val="Tahoma"/>
            <family val="2"/>
          </rPr>
          <t>An equivalent measure of one tonne of transported goods over one km.</t>
        </r>
      </text>
    </comment>
    <comment ref="D57" authorId="0">
      <text>
        <r>
          <rPr>
            <b/>
            <sz val="8"/>
            <rFont val="Tahoma"/>
            <family val="2"/>
          </rPr>
          <t>An equivalent measure of one tonne of transported goods over one km.</t>
        </r>
      </text>
    </comment>
    <comment ref="D60" authorId="0">
      <text>
        <r>
          <rPr>
            <b/>
            <sz val="8"/>
            <rFont val="Tahoma"/>
            <family val="2"/>
          </rPr>
          <t>An equivalent measure of one tonne of transported goods over one km.</t>
        </r>
      </text>
    </comment>
    <comment ref="D63" authorId="0">
      <text>
        <r>
          <rPr>
            <b/>
            <sz val="8"/>
            <rFont val="Tahoma"/>
            <family val="2"/>
          </rPr>
          <t>An equivalent measure of one tonne of transported goods over one km.</t>
        </r>
      </text>
    </comment>
    <comment ref="E68" authorId="0">
      <text>
        <r>
          <rPr>
            <b/>
            <sz val="8"/>
            <rFont val="Tahoma"/>
            <family val="2"/>
          </rPr>
          <t>Vehicle is not transporting any goods.</t>
        </r>
      </text>
    </comment>
    <comment ref="I68" authorId="0">
      <text>
        <r>
          <rPr>
            <b/>
            <sz val="8"/>
            <rFont val="Tahoma"/>
            <family val="2"/>
          </rPr>
          <t>Vehicle is half full of goods.</t>
        </r>
      </text>
    </comment>
    <comment ref="M68" authorId="0">
      <text>
        <r>
          <rPr>
            <b/>
            <sz val="8"/>
            <rFont val="Tahoma"/>
            <family val="2"/>
          </rPr>
          <t>Vehicle has been loaded to maximum capacity.</t>
        </r>
      </text>
    </comment>
    <comment ref="Q68" authorId="0">
      <text>
        <r>
          <rPr>
            <b/>
            <sz val="8"/>
            <rFont val="Tahoma"/>
            <family val="2"/>
          </rPr>
          <t>The average percentage laden for a freighting vehicle in the UK.</t>
        </r>
      </text>
    </comment>
    <comment ref="E69" authorId="0">
      <text>
        <r>
          <rPr>
            <b/>
            <sz val="8"/>
            <rFont val="Tahoma"/>
            <family val="2"/>
          </rPr>
          <t>kg CO₂e per unit</t>
        </r>
      </text>
    </comment>
    <comment ref="F69" authorId="0">
      <text>
        <r>
          <rPr>
            <b/>
            <sz val="8"/>
            <rFont val="Tahoma"/>
            <family val="2"/>
          </rPr>
          <t>kg CO₂e of CO₂ per unit</t>
        </r>
      </text>
    </comment>
    <comment ref="G69" authorId="0">
      <text>
        <r>
          <rPr>
            <b/>
            <sz val="8"/>
            <rFont val="Tahoma"/>
            <family val="2"/>
          </rPr>
          <t>kg CO₂e of CH₄ per unit</t>
        </r>
      </text>
    </comment>
    <comment ref="H69" authorId="0">
      <text>
        <r>
          <rPr>
            <b/>
            <sz val="8"/>
            <rFont val="Tahoma"/>
            <family val="2"/>
          </rPr>
          <t>kg CO₂e of N₂O per unit</t>
        </r>
      </text>
    </comment>
    <comment ref="I69" authorId="0">
      <text>
        <r>
          <rPr>
            <b/>
            <sz val="8"/>
            <rFont val="Tahoma"/>
            <family val="2"/>
          </rPr>
          <t>kg CO₂e per unit</t>
        </r>
      </text>
    </comment>
    <comment ref="J69" authorId="0">
      <text>
        <r>
          <rPr>
            <b/>
            <sz val="8"/>
            <rFont val="Tahoma"/>
            <family val="2"/>
          </rPr>
          <t>kg CO₂e of CO₂ per unit</t>
        </r>
      </text>
    </comment>
    <comment ref="K69" authorId="0">
      <text>
        <r>
          <rPr>
            <b/>
            <sz val="8"/>
            <rFont val="Tahoma"/>
            <family val="2"/>
          </rPr>
          <t>kg CO₂e of CH₄ per unit</t>
        </r>
      </text>
    </comment>
    <comment ref="L69" authorId="0">
      <text>
        <r>
          <rPr>
            <b/>
            <sz val="8"/>
            <rFont val="Tahoma"/>
            <family val="2"/>
          </rPr>
          <t>kg CO₂e of N₂O per unit</t>
        </r>
      </text>
    </comment>
    <comment ref="M69" authorId="0">
      <text>
        <r>
          <rPr>
            <b/>
            <sz val="8"/>
            <rFont val="Tahoma"/>
            <family val="2"/>
          </rPr>
          <t>kg CO₂e per unit</t>
        </r>
      </text>
    </comment>
    <comment ref="N69" authorId="0">
      <text>
        <r>
          <rPr>
            <b/>
            <sz val="8"/>
            <rFont val="Tahoma"/>
            <family val="2"/>
          </rPr>
          <t>kg CO₂e of CO₂ per unit</t>
        </r>
      </text>
    </comment>
    <comment ref="O69" authorId="0">
      <text>
        <r>
          <rPr>
            <b/>
            <sz val="8"/>
            <rFont val="Tahoma"/>
            <family val="2"/>
          </rPr>
          <t>kg CO₂e of CH₄ per unit</t>
        </r>
      </text>
    </comment>
    <comment ref="P69" authorId="0">
      <text>
        <r>
          <rPr>
            <b/>
            <sz val="8"/>
            <rFont val="Tahoma"/>
            <family val="2"/>
          </rPr>
          <t>kg CO₂e of N₂O per unit</t>
        </r>
      </text>
    </comment>
    <comment ref="Q69" authorId="0">
      <text>
        <r>
          <rPr>
            <b/>
            <sz val="8"/>
            <rFont val="Tahoma"/>
            <family val="2"/>
          </rPr>
          <t>kg CO₂e per unit</t>
        </r>
      </text>
    </comment>
    <comment ref="R69" authorId="0">
      <text>
        <r>
          <rPr>
            <b/>
            <sz val="8"/>
            <rFont val="Tahoma"/>
            <family val="2"/>
          </rPr>
          <t>kg CO₂e of CO₂ per unit</t>
        </r>
      </text>
    </comment>
    <comment ref="S69" authorId="0">
      <text>
        <r>
          <rPr>
            <b/>
            <sz val="8"/>
            <rFont val="Tahoma"/>
            <family val="2"/>
          </rPr>
          <t>kg CO₂e of CH₄ per unit</t>
        </r>
      </text>
    </comment>
    <comment ref="T69" authorId="0">
      <text>
        <r>
          <rPr>
            <b/>
            <sz val="8"/>
            <rFont val="Tahoma"/>
            <family val="2"/>
          </rPr>
          <t>kg CO₂e of N₂O per unit</t>
        </r>
      </text>
    </comment>
    <comment ref="B70" authorId="0">
      <text>
        <r>
          <rPr>
            <b/>
            <sz val="8"/>
            <rFont val="Tahoma"/>
            <family val="2"/>
          </rPr>
          <t>Refrigerated road vehicle with maximum weight exceeding 3.5 tonnes.</t>
        </r>
      </text>
    </comment>
    <comment ref="D70" authorId="0">
      <text>
        <r>
          <rPr>
            <b/>
            <sz val="8"/>
            <rFont val="Tahoma"/>
            <family val="2"/>
          </rPr>
          <t>An equivalent measure of one tonne of transported goods over one km.</t>
        </r>
      </text>
    </comment>
    <comment ref="D73" authorId="0">
      <text>
        <r>
          <rPr>
            <b/>
            <sz val="8"/>
            <rFont val="Tahoma"/>
            <family val="2"/>
          </rPr>
          <t>An equivalent measure of one tonne of transported goods over one km.</t>
        </r>
      </text>
    </comment>
    <comment ref="D76" authorId="0">
      <text>
        <r>
          <rPr>
            <b/>
            <sz val="8"/>
            <rFont val="Tahoma"/>
            <family val="2"/>
          </rPr>
          <t>An equivalent measure of one tonne of transported goods over one km.</t>
        </r>
      </text>
    </comment>
    <comment ref="D79" authorId="0">
      <text>
        <r>
          <rPr>
            <b/>
            <sz val="8"/>
            <rFont val="Tahoma"/>
            <family val="2"/>
          </rPr>
          <t>An equivalent measure of one tonne of transported goods over one km.</t>
        </r>
      </text>
    </comment>
    <comment ref="D82" authorId="0">
      <text>
        <r>
          <rPr>
            <b/>
            <sz val="8"/>
            <rFont val="Tahoma"/>
            <family val="2"/>
          </rPr>
          <t>An equivalent measure of one tonne of transported goods over one km.</t>
        </r>
      </text>
    </comment>
    <comment ref="D85" authorId="0">
      <text>
        <r>
          <rPr>
            <b/>
            <sz val="8"/>
            <rFont val="Tahoma"/>
            <family val="2"/>
          </rPr>
          <t>An equivalent measure of one tonne of transported goods over one km.</t>
        </r>
      </text>
    </comment>
    <comment ref="D88" authorId="0">
      <text>
        <r>
          <rPr>
            <b/>
            <sz val="8"/>
            <rFont val="Tahoma"/>
            <family val="2"/>
          </rPr>
          <t>An equivalent measure of one tonne of transported goods over one km.</t>
        </r>
      </text>
    </comment>
    <comment ref="D91" authorId="0">
      <text>
        <r>
          <rPr>
            <b/>
            <sz val="8"/>
            <rFont val="Tahoma"/>
            <family val="2"/>
          </rPr>
          <t>An equivalent measure of one tonne of transported goods over one km.</t>
        </r>
      </text>
    </comment>
    <comment ref="E96" authorId="0">
      <text>
        <r>
          <rPr>
            <b/>
            <sz val="8"/>
            <rFont val="Tahoma"/>
            <family val="2"/>
          </rPr>
          <t>Including the influence of non-CO₂ climate change effects of aviation (water vapour, contrails, NOx etc.)</t>
        </r>
      </text>
    </comment>
    <comment ref="I96" authorId="0">
      <text>
        <r>
          <rPr>
            <b/>
            <sz val="8"/>
            <rFont val="Tahoma"/>
            <family val="2"/>
          </rPr>
          <t>Excluding the influence of non-CO₂ climate change effects of aviation (water vapour, contrails, NOx etc.)</t>
        </r>
      </text>
    </comment>
    <comment ref="E97" authorId="0">
      <text>
        <r>
          <rPr>
            <b/>
            <sz val="8"/>
            <rFont val="Tahoma"/>
            <family val="2"/>
          </rPr>
          <t>kg CO₂e per unit</t>
        </r>
      </text>
    </comment>
    <comment ref="F97" authorId="0">
      <text>
        <r>
          <rPr>
            <b/>
            <sz val="8"/>
            <rFont val="Tahoma"/>
            <family val="2"/>
          </rPr>
          <t>kg CO₂e of CO₂ per unit</t>
        </r>
      </text>
    </comment>
    <comment ref="G97" authorId="0">
      <text>
        <r>
          <rPr>
            <b/>
            <sz val="8"/>
            <rFont val="Tahoma"/>
            <family val="2"/>
          </rPr>
          <t>kg CO₂e of CH₄ per unit</t>
        </r>
      </text>
    </comment>
    <comment ref="H97" authorId="0">
      <text>
        <r>
          <rPr>
            <b/>
            <sz val="8"/>
            <rFont val="Tahoma"/>
            <family val="2"/>
          </rPr>
          <t>kg CO₂e of N₂O per unit</t>
        </r>
      </text>
    </comment>
    <comment ref="I97" authorId="0">
      <text>
        <r>
          <rPr>
            <b/>
            <sz val="8"/>
            <rFont val="Tahoma"/>
            <family val="2"/>
          </rPr>
          <t>kg CO₂e per unit</t>
        </r>
      </text>
    </comment>
    <comment ref="J97" authorId="0">
      <text>
        <r>
          <rPr>
            <b/>
            <sz val="8"/>
            <rFont val="Tahoma"/>
            <family val="2"/>
          </rPr>
          <t>kg CO₂e of CO₂ per unit</t>
        </r>
      </text>
    </comment>
    <comment ref="K97" authorId="0">
      <text>
        <r>
          <rPr>
            <b/>
            <sz val="8"/>
            <rFont val="Tahoma"/>
            <family val="2"/>
          </rPr>
          <t>kg CO₂e of CH₄ per unit</t>
        </r>
      </text>
    </comment>
    <comment ref="L97" authorId="0">
      <text>
        <r>
          <rPr>
            <b/>
            <sz val="8"/>
            <rFont val="Tahoma"/>
            <family val="2"/>
          </rPr>
          <t>kg CO₂e of N₂O per unit</t>
        </r>
      </text>
    </comment>
    <comment ref="C98" authorId="0">
      <text>
        <r>
          <rPr>
            <b/>
            <sz val="8"/>
            <rFont val="Tahoma"/>
            <family val="2"/>
          </rPr>
          <t>Domestic flights are between UK airports.</t>
        </r>
      </text>
    </comment>
    <comment ref="D98" authorId="0">
      <text>
        <r>
          <rPr>
            <b/>
            <sz val="8"/>
            <rFont val="Tahoma"/>
            <family val="2"/>
          </rPr>
          <t>An equivalent measure of one tonne of transported goods over one km</t>
        </r>
      </text>
    </comment>
    <comment ref="C99" authorId="0">
      <text>
        <r>
          <rPr>
            <b/>
            <sz val="8"/>
            <rFont val="Tahoma"/>
            <family val="2"/>
          </rPr>
          <t>International flights to/from the UK, typically to Europe (up to 3700km distance).</t>
        </r>
      </text>
    </comment>
    <comment ref="D99" authorId="0">
      <text>
        <r>
          <rPr>
            <b/>
            <sz val="8"/>
            <rFont val="Tahoma"/>
            <family val="2"/>
          </rPr>
          <t>An equivalent measure of one tonne of transported goods over one km</t>
        </r>
      </text>
    </comment>
    <comment ref="C100" authorId="0">
      <text>
        <r>
          <rPr>
            <b/>
            <sz val="8"/>
            <rFont val="Tahoma"/>
            <family val="2"/>
          </rPr>
          <t>Long-haul international flights to/from the UK, typically to non-European destinations (over 3700km distance).</t>
        </r>
      </text>
    </comment>
    <comment ref="D100" authorId="0">
      <text>
        <r>
          <rPr>
            <b/>
            <sz val="8"/>
            <rFont val="Tahoma"/>
            <family val="2"/>
          </rPr>
          <t>An equivalent measure of one tonne of transported goods over one km.</t>
        </r>
      </text>
    </comment>
    <comment ref="C101" authorId="0">
      <text>
        <r>
          <rPr>
            <b/>
            <sz val="8"/>
            <rFont val="Tahoma"/>
            <family val="2"/>
          </rPr>
          <t>International flights to/from non-UK countries.</t>
        </r>
      </text>
    </comment>
    <comment ref="D101" authorId="0">
      <text>
        <r>
          <rPr>
            <b/>
            <sz val="8"/>
            <rFont val="Tahoma"/>
            <family val="2"/>
          </rPr>
          <t>An equivalent measure of one tonne of transported goods over one km.</t>
        </r>
      </text>
    </comment>
    <comment ref="E105" authorId="0">
      <text>
        <r>
          <rPr>
            <b/>
            <sz val="8"/>
            <rFont val="Tahoma"/>
            <family val="2"/>
          </rPr>
          <t>kg CO₂e per unit</t>
        </r>
      </text>
    </comment>
    <comment ref="F105" authorId="0">
      <text>
        <r>
          <rPr>
            <b/>
            <sz val="8"/>
            <rFont val="Tahoma"/>
            <family val="2"/>
          </rPr>
          <t>kg CO₂e of CO₂ per unit</t>
        </r>
      </text>
    </comment>
    <comment ref="G105" authorId="0">
      <text>
        <r>
          <rPr>
            <b/>
            <sz val="8"/>
            <rFont val="Tahoma"/>
            <family val="2"/>
          </rPr>
          <t>kg CO₂e of CH₄ per unit</t>
        </r>
      </text>
    </comment>
    <comment ref="H105" authorId="0">
      <text>
        <r>
          <rPr>
            <b/>
            <sz val="8"/>
            <rFont val="Tahoma"/>
            <family val="2"/>
          </rPr>
          <t>kg CO₂e of N₂O per unit</t>
        </r>
      </text>
    </comment>
    <comment ref="D106" authorId="0">
      <text>
        <r>
          <rPr>
            <b/>
            <sz val="8"/>
            <rFont val="Tahoma"/>
            <family val="2"/>
          </rPr>
          <t>An equivalent measure of one tonne of transported goods over one km.</t>
        </r>
      </text>
    </comment>
    <comment ref="F110" authorId="0">
      <text>
        <r>
          <rPr>
            <b/>
            <sz val="8"/>
            <rFont val="Tahoma"/>
            <family val="2"/>
          </rPr>
          <t>kg CO₂e per unit</t>
        </r>
      </text>
    </comment>
    <comment ref="G110" authorId="0">
      <text>
        <r>
          <rPr>
            <b/>
            <sz val="8"/>
            <rFont val="Tahoma"/>
            <family val="2"/>
          </rPr>
          <t>kg CO₂e of CO₂ per unit</t>
        </r>
      </text>
    </comment>
    <comment ref="H110" authorId="0">
      <text>
        <r>
          <rPr>
            <b/>
            <sz val="8"/>
            <rFont val="Tahoma"/>
            <family val="2"/>
          </rPr>
          <t>kg CO₂e of CH₄ per unit</t>
        </r>
      </text>
    </comment>
    <comment ref="I110" authorId="0">
      <text>
        <r>
          <rPr>
            <b/>
            <sz val="8"/>
            <rFont val="Tahoma"/>
            <family val="2"/>
          </rPr>
          <t>kg CO₂e of N₂O per unit</t>
        </r>
      </text>
    </comment>
    <comment ref="E111" authorId="0">
      <text>
        <r>
          <rPr>
            <b/>
            <sz val="8"/>
            <rFont val="Tahoma"/>
            <family val="2"/>
          </rPr>
          <t>An equivalent measure of one tonne of transported goods over one km.</t>
        </r>
      </text>
    </comment>
    <comment ref="E112" authorId="0">
      <text>
        <r>
          <rPr>
            <b/>
            <sz val="8"/>
            <rFont val="Tahoma"/>
            <family val="2"/>
          </rPr>
          <t>An equivalent measure of one tonne of transported goods over one km.</t>
        </r>
      </text>
    </comment>
    <comment ref="E113" authorId="0">
      <text>
        <r>
          <rPr>
            <b/>
            <sz val="8"/>
            <rFont val="Tahoma"/>
            <family val="2"/>
          </rPr>
          <t>An equivalent measure of one tonne of transported goods over one km.</t>
        </r>
      </text>
    </comment>
    <comment ref="E114" authorId="0">
      <text>
        <r>
          <rPr>
            <b/>
            <sz val="8"/>
            <rFont val="Tahoma"/>
            <family val="2"/>
          </rPr>
          <t>An equivalent measure of one tonne of transported goods over one km.</t>
        </r>
      </text>
    </comment>
    <comment ref="E115" authorId="0">
      <text>
        <r>
          <rPr>
            <b/>
            <sz val="8"/>
            <rFont val="Tahoma"/>
            <family val="2"/>
          </rPr>
          <t>An equivalent measure of one tonne of transported goods over one km.</t>
        </r>
      </text>
    </comment>
    <comment ref="E116" authorId="0">
      <text>
        <r>
          <rPr>
            <b/>
            <sz val="8"/>
            <rFont val="Tahoma"/>
            <family val="2"/>
          </rPr>
          <t>An equivalent measure of one tonne of transported goods over one km.</t>
        </r>
      </text>
    </comment>
    <comment ref="E117" authorId="0">
      <text>
        <r>
          <rPr>
            <b/>
            <sz val="8"/>
            <rFont val="Tahoma"/>
            <family val="2"/>
          </rPr>
          <t>An equivalent measure of one tonne of transported goods over one km.</t>
        </r>
      </text>
    </comment>
    <comment ref="E118" authorId="0">
      <text>
        <r>
          <rPr>
            <b/>
            <sz val="8"/>
            <rFont val="Tahoma"/>
            <family val="2"/>
          </rPr>
          <t>An equivalent measure of one tonne of transported goods over one km.</t>
        </r>
      </text>
    </comment>
    <comment ref="E119" authorId="0">
      <text>
        <r>
          <rPr>
            <b/>
            <sz val="8"/>
            <rFont val="Tahoma"/>
            <family val="2"/>
          </rPr>
          <t>An equivalent measure of one tonne of transported goods over one km.</t>
        </r>
      </text>
    </comment>
    <comment ref="E120" authorId="0">
      <text>
        <r>
          <rPr>
            <b/>
            <sz val="8"/>
            <rFont val="Tahoma"/>
            <family val="2"/>
          </rPr>
          <t>An equivalent measure of one tonne of transported goods over one km.</t>
        </r>
      </text>
    </comment>
    <comment ref="E121" authorId="0">
      <text>
        <r>
          <rPr>
            <b/>
            <sz val="8"/>
            <rFont val="Tahoma"/>
            <family val="2"/>
          </rPr>
          <t>An equivalent measure of one tonne of transported goods over one km.</t>
        </r>
      </text>
    </comment>
    <comment ref="E122" authorId="0">
      <text>
        <r>
          <rPr>
            <b/>
            <sz val="8"/>
            <rFont val="Tahoma"/>
            <family val="2"/>
          </rPr>
          <t>An equivalent measure of one tonne of transported goods over one km.</t>
        </r>
      </text>
    </comment>
    <comment ref="E123" authorId="0">
      <text>
        <r>
          <rPr>
            <b/>
            <sz val="8"/>
            <rFont val="Tahoma"/>
            <family val="2"/>
          </rPr>
          <t>An equivalent measure of one tonne of transported goods over one km.</t>
        </r>
      </text>
    </comment>
    <comment ref="E124" authorId="0">
      <text>
        <r>
          <rPr>
            <b/>
            <sz val="8"/>
            <rFont val="Tahoma"/>
            <family val="2"/>
          </rPr>
          <t>An equivalent measure of one tonne of transported goods over one km.</t>
        </r>
      </text>
    </comment>
    <comment ref="E125" authorId="0">
      <text>
        <r>
          <rPr>
            <b/>
            <sz val="8"/>
            <rFont val="Tahoma"/>
            <family val="2"/>
          </rPr>
          <t>An equivalent measure of one tonne of transported goods over one km.</t>
        </r>
      </text>
    </comment>
    <comment ref="E126" authorId="0">
      <text>
        <r>
          <rPr>
            <b/>
            <sz val="8"/>
            <rFont val="Tahoma"/>
            <family val="2"/>
          </rPr>
          <t>An equivalent measure of one tonne of transported goods over one km.</t>
        </r>
      </text>
    </comment>
    <comment ref="E127" authorId="0">
      <text>
        <r>
          <rPr>
            <b/>
            <sz val="8"/>
            <rFont val="Tahoma"/>
            <family val="2"/>
          </rPr>
          <t>An equivalent measure of one tonne of transported goods over one km.</t>
        </r>
      </text>
    </comment>
    <comment ref="E128" authorId="0">
      <text>
        <r>
          <rPr>
            <b/>
            <sz val="8"/>
            <rFont val="Tahoma"/>
            <family val="2"/>
          </rPr>
          <t>An equivalent measure of one tonne of transported goods over one km.</t>
        </r>
      </text>
    </comment>
    <comment ref="E129" authorId="0">
      <text>
        <r>
          <rPr>
            <b/>
            <sz val="8"/>
            <rFont val="Tahoma"/>
            <family val="2"/>
          </rPr>
          <t>An equivalent measure of one tonne of transported goods over one km.</t>
        </r>
      </text>
    </comment>
    <comment ref="E130" authorId="0">
      <text>
        <r>
          <rPr>
            <b/>
            <sz val="8"/>
            <rFont val="Tahoma"/>
            <family val="2"/>
          </rPr>
          <t>An equivalent measure of one tonne of transported goods over one km.</t>
        </r>
      </text>
    </comment>
    <comment ref="E131" authorId="0">
      <text>
        <r>
          <rPr>
            <b/>
            <sz val="8"/>
            <rFont val="Tahoma"/>
            <family val="2"/>
          </rPr>
          <t>An equivalent measure of one tonne of transported goods over one km.</t>
        </r>
      </text>
    </comment>
    <comment ref="E132" authorId="0">
      <text>
        <r>
          <rPr>
            <b/>
            <sz val="8"/>
            <rFont val="Tahoma"/>
            <family val="2"/>
          </rPr>
          <t>An equivalent measure of one tonne of transported goods over one km.</t>
        </r>
      </text>
    </comment>
    <comment ref="E133" authorId="0">
      <text>
        <r>
          <rPr>
            <b/>
            <sz val="8"/>
            <rFont val="Tahoma"/>
            <family val="2"/>
          </rPr>
          <t>An equivalent measure of one tonne of transported goods over one km.</t>
        </r>
      </text>
    </comment>
    <comment ref="E134" authorId="0">
      <text>
        <r>
          <rPr>
            <b/>
            <sz val="8"/>
            <rFont val="Tahoma"/>
            <family val="2"/>
          </rPr>
          <t>An equivalent measure of one tonne of transported goods over one km.</t>
        </r>
      </text>
    </comment>
    <comment ref="F138" authorId="0">
      <text>
        <r>
          <rPr>
            <b/>
            <sz val="8"/>
            <rFont val="Tahoma"/>
            <family val="2"/>
          </rPr>
          <t>kg CO₂e per unit</t>
        </r>
      </text>
    </comment>
    <comment ref="G138" authorId="0">
      <text>
        <r>
          <rPr>
            <b/>
            <sz val="8"/>
            <rFont val="Tahoma"/>
            <family val="2"/>
          </rPr>
          <t>kg CO₂e of CO₂ per unit</t>
        </r>
      </text>
    </comment>
    <comment ref="H138" authorId="0">
      <text>
        <r>
          <rPr>
            <b/>
            <sz val="8"/>
            <rFont val="Tahoma"/>
            <family val="2"/>
          </rPr>
          <t>kg CO₂e of CH₄ per unit</t>
        </r>
      </text>
    </comment>
    <comment ref="I138" authorId="0">
      <text>
        <r>
          <rPr>
            <b/>
            <sz val="8"/>
            <rFont val="Tahoma"/>
            <family val="2"/>
          </rPr>
          <t>kg CO₂e of N₂O per unit</t>
        </r>
      </text>
    </comment>
    <comment ref="E139" authorId="0">
      <text>
        <r>
          <rPr>
            <b/>
            <sz val="8"/>
            <rFont val="Tahoma"/>
            <family val="2"/>
          </rPr>
          <t>An equivalent measure of one tonne of transported goods over one km.</t>
        </r>
      </text>
    </comment>
    <comment ref="E140" authorId="0">
      <text>
        <r>
          <rPr>
            <b/>
            <sz val="8"/>
            <rFont val="Tahoma"/>
            <family val="2"/>
          </rPr>
          <t>An equivalent measure of one tonne of transported goods over one km.</t>
        </r>
      </text>
    </comment>
    <comment ref="E141" authorId="0">
      <text>
        <r>
          <rPr>
            <b/>
            <sz val="8"/>
            <rFont val="Tahoma"/>
            <family val="2"/>
          </rPr>
          <t>An equivalent measure of one tonne of transported goods over one km.</t>
        </r>
      </text>
    </comment>
    <comment ref="E142" authorId="0">
      <text>
        <r>
          <rPr>
            <b/>
            <sz val="8"/>
            <rFont val="Tahoma"/>
            <family val="2"/>
          </rPr>
          <t>An equivalent measure of one tonne of transported goods over one km.</t>
        </r>
      </text>
    </comment>
    <comment ref="E143" authorId="0">
      <text>
        <r>
          <rPr>
            <b/>
            <sz val="8"/>
            <rFont val="Tahoma"/>
            <family val="2"/>
          </rPr>
          <t>An equivalent measure of one tonne of transported goods over one km.</t>
        </r>
      </text>
    </comment>
    <comment ref="E144" authorId="0">
      <text>
        <r>
          <rPr>
            <b/>
            <sz val="8"/>
            <rFont val="Tahoma"/>
            <family val="2"/>
          </rPr>
          <t>An equivalent measure of one tonne of transported goods over one km.</t>
        </r>
      </text>
    </comment>
    <comment ref="E145" authorId="0">
      <text>
        <r>
          <rPr>
            <b/>
            <sz val="8"/>
            <rFont val="Tahoma"/>
            <family val="2"/>
          </rPr>
          <t>An equivalent measure of one tonne of transported goods over one km.</t>
        </r>
      </text>
    </comment>
    <comment ref="E146" authorId="0">
      <text>
        <r>
          <rPr>
            <b/>
            <sz val="8"/>
            <rFont val="Tahoma"/>
            <family val="2"/>
          </rPr>
          <t>An equivalent measure of one tonne of transported goods over one km.</t>
        </r>
      </text>
    </comment>
    <comment ref="E147" authorId="0">
      <text>
        <r>
          <rPr>
            <b/>
            <sz val="8"/>
            <rFont val="Tahoma"/>
            <family val="2"/>
          </rPr>
          <t>An equivalent measure of one tonne of transported goods over one km.</t>
        </r>
      </text>
    </comment>
    <comment ref="E148" authorId="0">
      <text>
        <r>
          <rPr>
            <b/>
            <sz val="8"/>
            <rFont val="Tahoma"/>
            <family val="2"/>
          </rPr>
          <t>An equivalent measure of one tonne of transported goods over one km.</t>
        </r>
      </text>
    </comment>
    <comment ref="E149" authorId="0">
      <text>
        <r>
          <rPr>
            <b/>
            <sz val="8"/>
            <rFont val="Tahoma"/>
            <family val="2"/>
          </rPr>
          <t>An equivalent measure of one tonne of transported goods over one km.</t>
        </r>
      </text>
    </comment>
    <comment ref="E150" authorId="0">
      <text>
        <r>
          <rPr>
            <b/>
            <sz val="8"/>
            <rFont val="Tahoma"/>
            <family val="2"/>
          </rPr>
          <t>An equivalent measure of one tonne of transported goods over one km.</t>
        </r>
      </text>
    </comment>
    <comment ref="E151" authorId="0">
      <text>
        <r>
          <rPr>
            <b/>
            <sz val="8"/>
            <rFont val="Tahoma"/>
            <family val="2"/>
          </rPr>
          <t>An equivalent measure of one tonne of transported goods over one km.</t>
        </r>
      </text>
    </comment>
    <comment ref="E152" authorId="0">
      <text>
        <r>
          <rPr>
            <b/>
            <sz val="8"/>
            <rFont val="Tahoma"/>
            <family val="2"/>
          </rPr>
          <t>An equivalent measure of one tonne of transported goods over one km.</t>
        </r>
      </text>
    </comment>
    <comment ref="E153" authorId="0">
      <text>
        <r>
          <rPr>
            <b/>
            <sz val="8"/>
            <rFont val="Tahoma"/>
            <family val="2"/>
          </rPr>
          <t>An equivalent measure of one tonne of transported goods over one km.</t>
        </r>
      </text>
    </comment>
    <comment ref="E154" authorId="0">
      <text>
        <r>
          <rPr>
            <b/>
            <sz val="8"/>
            <rFont val="Tahoma"/>
            <family val="2"/>
          </rPr>
          <t>An equivalent measure of one tonne of transported goods over one km.</t>
        </r>
      </text>
    </comment>
    <comment ref="E155" authorId="0">
      <text>
        <r>
          <rPr>
            <b/>
            <sz val="8"/>
            <rFont val="Tahoma"/>
            <family val="2"/>
          </rPr>
          <t>An equivalent measure of one tonne of transported goods over one km.</t>
        </r>
      </text>
    </comment>
    <comment ref="E156" authorId="0">
      <text>
        <r>
          <rPr>
            <b/>
            <sz val="8"/>
            <rFont val="Tahoma"/>
            <family val="2"/>
          </rPr>
          <t>An equivalent measure of one tonne of transported goods over one km.</t>
        </r>
      </text>
    </comment>
    <comment ref="E157" authorId="0">
      <text>
        <r>
          <rPr>
            <b/>
            <sz val="8"/>
            <rFont val="Tahoma"/>
            <family val="2"/>
          </rPr>
          <t>An equivalent measure of one tonne of transported goods over one km.</t>
        </r>
      </text>
    </comment>
    <comment ref="E158" authorId="0">
      <text>
        <r>
          <rPr>
            <b/>
            <sz val="8"/>
            <rFont val="Tahoma"/>
            <family val="2"/>
          </rPr>
          <t>An equivalent measure of one tonne of transported goods over one km.</t>
        </r>
      </text>
    </comment>
    <comment ref="E159" authorId="0">
      <text>
        <r>
          <rPr>
            <b/>
            <sz val="8"/>
            <rFont val="Tahoma"/>
            <family val="2"/>
          </rPr>
          <t>An equivalent measure of one tonne of transported goods over one km.</t>
        </r>
      </text>
    </comment>
    <comment ref="E160" authorId="0">
      <text>
        <r>
          <rPr>
            <b/>
            <sz val="8"/>
            <rFont val="Tahoma"/>
            <family val="2"/>
          </rPr>
          <t>An equivalent measure of one tonne of transported goods over one km.</t>
        </r>
      </text>
    </comment>
    <comment ref="E161" authorId="0">
      <text>
        <r>
          <rPr>
            <b/>
            <sz val="8"/>
            <rFont val="Tahoma"/>
            <family val="2"/>
          </rPr>
          <t>An equivalent measure of one tonne of transported goods over one km.</t>
        </r>
      </text>
    </comment>
    <comment ref="E162" authorId="0">
      <text>
        <r>
          <rPr>
            <b/>
            <sz val="8"/>
            <rFont val="Tahoma"/>
            <family val="2"/>
          </rPr>
          <t>An equivalent measure of one tonne of transported goods over one km.</t>
        </r>
      </text>
    </comment>
    <comment ref="E163" authorId="0">
      <text>
        <r>
          <rPr>
            <b/>
            <sz val="8"/>
            <rFont val="Tahoma"/>
            <family val="2"/>
          </rPr>
          <t>An equivalent measure of one tonne of transported goods over one km.</t>
        </r>
      </text>
    </comment>
    <comment ref="E164" authorId="0">
      <text>
        <r>
          <rPr>
            <b/>
            <sz val="8"/>
            <rFont val="Tahoma"/>
            <family val="2"/>
          </rPr>
          <t>An equivalent measure of one tonne of transported goods over one km.</t>
        </r>
      </text>
    </comment>
    <comment ref="E165" authorId="0">
      <text>
        <r>
          <rPr>
            <b/>
            <sz val="8"/>
            <rFont val="Tahoma"/>
            <family val="2"/>
          </rPr>
          <t>An equivalent measure of one tonne of transported goods over one km.</t>
        </r>
      </text>
    </comment>
    <comment ref="E166" authorId="0">
      <text>
        <r>
          <rPr>
            <b/>
            <sz val="8"/>
            <rFont val="Tahoma"/>
            <family val="2"/>
          </rPr>
          <t>An equivalent measure of one tonne of transported goods over one km.</t>
        </r>
      </text>
    </comment>
    <comment ref="E167" authorId="0">
      <text>
        <r>
          <rPr>
            <b/>
            <sz val="8"/>
            <rFont val="Tahoma"/>
            <family val="2"/>
          </rPr>
          <t>An equivalent measure of one tonne of transported goods over one km.</t>
        </r>
      </text>
    </comment>
    <comment ref="Y25" authorId="0">
      <text>
        <r>
          <rPr>
            <b/>
            <sz val="8"/>
            <rFont val="Tahoma"/>
            <family val="2"/>
          </rPr>
          <t>kg CO₂e per unit</t>
        </r>
      </text>
    </comment>
    <comment ref="Z25" authorId="0">
      <text>
        <r>
          <rPr>
            <b/>
            <sz val="8"/>
            <rFont val="Tahoma"/>
            <family val="2"/>
          </rPr>
          <t>kg CO₂e of CO₂ per unit</t>
        </r>
      </text>
    </comment>
    <comment ref="AA25" authorId="0">
      <text>
        <r>
          <rPr>
            <b/>
            <sz val="8"/>
            <rFont val="Tahoma"/>
            <family val="2"/>
          </rPr>
          <t>kg CO₂e of CH₄ per unit</t>
        </r>
      </text>
    </comment>
    <comment ref="AB25" authorId="0">
      <text>
        <r>
          <rPr>
            <b/>
            <sz val="8"/>
            <rFont val="Tahoma"/>
            <family val="2"/>
          </rPr>
          <t>kg CO₂e of N₂O per unit</t>
        </r>
      </text>
    </comment>
    <comment ref="AC25" authorId="0">
      <text>
        <r>
          <rPr>
            <b/>
            <sz val="8"/>
            <rFont val="Tahoma"/>
            <family val="2"/>
          </rPr>
          <t>kg CO₂e per unit</t>
        </r>
      </text>
    </comment>
    <comment ref="AD25" authorId="0">
      <text>
        <r>
          <rPr>
            <b/>
            <sz val="8"/>
            <rFont val="Tahoma"/>
            <family val="2"/>
          </rPr>
          <t>kg CO₂e of CO₂ per unit</t>
        </r>
      </text>
    </comment>
    <comment ref="AE25" authorId="0">
      <text>
        <r>
          <rPr>
            <b/>
            <sz val="8"/>
            <rFont val="Tahoma"/>
            <family val="2"/>
          </rPr>
          <t>kg CO₂e of CH₄ per unit</t>
        </r>
      </text>
    </comment>
    <comment ref="AF25" authorId="0">
      <text>
        <r>
          <rPr>
            <b/>
            <sz val="8"/>
            <rFont val="Tahoma"/>
            <family val="2"/>
          </rPr>
          <t>kg CO₂e of N₂O per unit</t>
        </r>
      </text>
    </comment>
  </commentList>
</comments>
</file>

<file path=xl/comments18.xml><?xml version="1.0" encoding="utf-8"?>
<comments xmlns="http://schemas.openxmlformats.org/spreadsheetml/2006/main">
  <authors>
    <author/>
    <author>Rebekah Watson</author>
  </authors>
  <commentList>
    <comment ref="E24" authorId="0">
      <text>
        <r>
          <rPr>
            <b/>
            <sz val="8"/>
            <rFont val="Tahoma"/>
            <family val="2"/>
          </rPr>
          <t>kg CO₂e per unit</t>
        </r>
      </text>
    </comment>
    <comment ref="F24" authorId="0">
      <text>
        <r>
          <rPr>
            <b/>
            <sz val="8"/>
            <rFont val="Tahoma"/>
            <family val="2"/>
          </rPr>
          <t>kg CO₂e of CO₂ per unit</t>
        </r>
      </text>
    </comment>
    <comment ref="G24" authorId="0">
      <text>
        <r>
          <rPr>
            <b/>
            <sz val="8"/>
            <rFont val="Tahoma"/>
            <family val="2"/>
          </rPr>
          <t>kg CO₂e of CH₄ per unit</t>
        </r>
      </text>
    </comment>
    <comment ref="H24" authorId="0">
      <text>
        <r>
          <rPr>
            <b/>
            <sz val="8"/>
            <rFont val="Tahoma"/>
            <family val="2"/>
          </rPr>
          <t>kg CO₂e of N₂O per unit</t>
        </r>
      </text>
    </comment>
    <comment ref="I24" authorId="0">
      <text>
        <r>
          <rPr>
            <b/>
            <sz val="8"/>
            <rFont val="Tahoma"/>
            <family val="2"/>
          </rPr>
          <t>kg CO₂e per unit</t>
        </r>
      </text>
    </comment>
    <comment ref="J24" authorId="0">
      <text>
        <r>
          <rPr>
            <b/>
            <sz val="8"/>
            <rFont val="Tahoma"/>
            <family val="2"/>
          </rPr>
          <t>kg CO₂e of CO₂ per unit</t>
        </r>
      </text>
    </comment>
    <comment ref="K24" authorId="0">
      <text>
        <r>
          <rPr>
            <b/>
            <sz val="8"/>
            <rFont val="Tahoma"/>
            <family val="2"/>
          </rPr>
          <t>kg CO₂e of CH₄ per unit</t>
        </r>
      </text>
    </comment>
    <comment ref="L24" authorId="0">
      <text>
        <r>
          <rPr>
            <b/>
            <sz val="8"/>
            <rFont val="Tahoma"/>
            <family val="2"/>
          </rPr>
          <t>kg CO₂e of N₂O per unit</t>
        </r>
      </text>
    </comment>
    <comment ref="M24" authorId="0">
      <text>
        <r>
          <rPr>
            <b/>
            <sz val="8"/>
            <rFont val="Tahoma"/>
            <family val="2"/>
          </rPr>
          <t>kg CO₂e per unit</t>
        </r>
      </text>
    </comment>
    <comment ref="N24" authorId="0">
      <text>
        <r>
          <rPr>
            <b/>
            <sz val="8"/>
            <rFont val="Tahoma"/>
            <family val="2"/>
          </rPr>
          <t>kg CO₂e of CO₂ per unit</t>
        </r>
      </text>
    </comment>
    <comment ref="O24" authorId="0">
      <text>
        <r>
          <rPr>
            <b/>
            <sz val="8"/>
            <rFont val="Tahoma"/>
            <family val="2"/>
          </rPr>
          <t>kg CO₂e of CH₄ per unit</t>
        </r>
      </text>
    </comment>
    <comment ref="P24" authorId="0">
      <text>
        <r>
          <rPr>
            <b/>
            <sz val="8"/>
            <rFont val="Tahoma"/>
            <family val="2"/>
          </rPr>
          <t>kg CO₂e of N₂O per unit</t>
        </r>
      </text>
    </comment>
    <comment ref="M45" authorId="0">
      <text>
        <r>
          <rPr>
            <b/>
            <sz val="8"/>
            <rFont val="Tahoma"/>
            <family val="2"/>
          </rPr>
          <t>A vehicle with two power sources, typically petrol and electric</t>
        </r>
      </text>
    </comment>
    <comment ref="Q45" authorId="0">
      <text>
        <r>
          <rPr>
            <b/>
            <sz val="8"/>
            <rFont val="Tahoma"/>
            <family val="2"/>
          </rPr>
          <t>A compressed version of the same natural gas you receive in the home.  When compressed can be used as an alternative vehicle fuel.</t>
        </r>
      </text>
    </comment>
    <comment ref="U45" authorId="0">
      <text>
        <r>
          <rPr>
            <b/>
            <sz val="8"/>
            <rFont val="Tahoma"/>
            <family val="2"/>
          </rPr>
          <t>Alternative fuel stored in gas tanks.  Often known as 'autogas'.</t>
        </r>
      </text>
    </comment>
    <comment ref="E46" authorId="0">
      <text>
        <r>
          <rPr>
            <b/>
            <sz val="8"/>
            <rFont val="Tahoma"/>
            <family val="2"/>
          </rPr>
          <t>kg CO₂e per unit</t>
        </r>
      </text>
    </comment>
    <comment ref="F46" authorId="0">
      <text>
        <r>
          <rPr>
            <b/>
            <sz val="8"/>
            <rFont val="Tahoma"/>
            <family val="2"/>
          </rPr>
          <t>kg CO₂e of CO₂ per unit</t>
        </r>
      </text>
    </comment>
    <comment ref="G46" authorId="0">
      <text>
        <r>
          <rPr>
            <b/>
            <sz val="8"/>
            <rFont val="Tahoma"/>
            <family val="2"/>
          </rPr>
          <t>kg CO₂e of CH₄ per unit</t>
        </r>
      </text>
    </comment>
    <comment ref="H46" authorId="0">
      <text>
        <r>
          <rPr>
            <b/>
            <sz val="8"/>
            <rFont val="Tahoma"/>
            <family val="2"/>
          </rPr>
          <t>kg CO₂e of N₂O per unit</t>
        </r>
      </text>
    </comment>
    <comment ref="I46" authorId="0">
      <text>
        <r>
          <rPr>
            <b/>
            <sz val="8"/>
            <rFont val="Tahoma"/>
            <family val="2"/>
          </rPr>
          <t>kg CO₂e per unit</t>
        </r>
      </text>
    </comment>
    <comment ref="J46" authorId="0">
      <text>
        <r>
          <rPr>
            <b/>
            <sz val="8"/>
            <rFont val="Tahoma"/>
            <family val="2"/>
          </rPr>
          <t>kg CO₂e of CO₂ per unit</t>
        </r>
      </text>
    </comment>
    <comment ref="K46" authorId="0">
      <text>
        <r>
          <rPr>
            <b/>
            <sz val="8"/>
            <rFont val="Tahoma"/>
            <family val="2"/>
          </rPr>
          <t>kg CO₂e of CH₄ per unit</t>
        </r>
      </text>
    </comment>
    <comment ref="L46" authorId="0">
      <text>
        <r>
          <rPr>
            <b/>
            <sz val="8"/>
            <rFont val="Tahoma"/>
            <family val="2"/>
          </rPr>
          <t>kg CO₂e of N₂O per unit</t>
        </r>
      </text>
    </comment>
    <comment ref="M46" authorId="0">
      <text>
        <r>
          <rPr>
            <b/>
            <sz val="8"/>
            <rFont val="Tahoma"/>
            <family val="2"/>
          </rPr>
          <t>kg CO₂e per unit</t>
        </r>
      </text>
    </comment>
    <comment ref="N46" authorId="0">
      <text>
        <r>
          <rPr>
            <b/>
            <sz val="8"/>
            <rFont val="Tahoma"/>
            <family val="2"/>
          </rPr>
          <t>kg CO₂e of CO₂ per unit</t>
        </r>
      </text>
    </comment>
    <comment ref="O46" authorId="0">
      <text>
        <r>
          <rPr>
            <b/>
            <sz val="8"/>
            <rFont val="Tahoma"/>
            <family val="2"/>
          </rPr>
          <t>kg CO₂e of CH₄ per unit</t>
        </r>
      </text>
    </comment>
    <comment ref="P46" authorId="0">
      <text>
        <r>
          <rPr>
            <b/>
            <sz val="8"/>
            <rFont val="Tahoma"/>
            <family val="2"/>
          </rPr>
          <t>kg CO₂e of N₂O per unit</t>
        </r>
      </text>
    </comment>
    <comment ref="Q46" authorId="0">
      <text>
        <r>
          <rPr>
            <b/>
            <sz val="8"/>
            <rFont val="Tahoma"/>
            <family val="2"/>
          </rPr>
          <t>kg CO₂e per unit</t>
        </r>
      </text>
    </comment>
    <comment ref="R46" authorId="0">
      <text>
        <r>
          <rPr>
            <b/>
            <sz val="8"/>
            <rFont val="Tahoma"/>
            <family val="2"/>
          </rPr>
          <t>kg CO₂e of CO₂ per unit</t>
        </r>
      </text>
    </comment>
    <comment ref="S46" authorId="0">
      <text>
        <r>
          <rPr>
            <b/>
            <sz val="8"/>
            <rFont val="Tahoma"/>
            <family val="2"/>
          </rPr>
          <t>kg CO₂e of CH₄ per unit</t>
        </r>
      </text>
    </comment>
    <comment ref="T46" authorId="0">
      <text>
        <r>
          <rPr>
            <b/>
            <sz val="8"/>
            <rFont val="Tahoma"/>
            <family val="2"/>
          </rPr>
          <t>kg CO₂e of N₂O per unit</t>
        </r>
      </text>
    </comment>
    <comment ref="U46" authorId="0">
      <text>
        <r>
          <rPr>
            <b/>
            <sz val="8"/>
            <rFont val="Tahoma"/>
            <family val="2"/>
          </rPr>
          <t>kg CO₂e per unit</t>
        </r>
      </text>
    </comment>
    <comment ref="V46" authorId="0">
      <text>
        <r>
          <rPr>
            <b/>
            <sz val="8"/>
            <rFont val="Tahoma"/>
            <family val="2"/>
          </rPr>
          <t>kg CO₂e of CO₂ per unit</t>
        </r>
      </text>
    </comment>
    <comment ref="W46" authorId="0">
      <text>
        <r>
          <rPr>
            <b/>
            <sz val="8"/>
            <rFont val="Tahoma"/>
            <family val="2"/>
          </rPr>
          <t>kg CO₂e of CH₄ per unit</t>
        </r>
      </text>
    </comment>
    <comment ref="X46" authorId="0">
      <text>
        <r>
          <rPr>
            <b/>
            <sz val="8"/>
            <rFont val="Tahoma"/>
            <family val="2"/>
          </rPr>
          <t>kg CO₂e of N₂O per unit</t>
        </r>
      </text>
    </comment>
    <comment ref="Y46" authorId="0">
      <text>
        <r>
          <rPr>
            <b/>
            <sz val="8"/>
            <rFont val="Tahoma"/>
            <family val="2"/>
          </rPr>
          <t>kg CO₂e per unit</t>
        </r>
      </text>
    </comment>
    <comment ref="Z46" authorId="0">
      <text>
        <r>
          <rPr>
            <b/>
            <sz val="8"/>
            <rFont val="Tahoma"/>
            <family val="2"/>
          </rPr>
          <t>kg CO₂e of CO₂ per unit</t>
        </r>
      </text>
    </comment>
    <comment ref="AA46" authorId="0">
      <text>
        <r>
          <rPr>
            <b/>
            <sz val="8"/>
            <rFont val="Tahoma"/>
            <family val="2"/>
          </rPr>
          <t>kg CO₂e of CH₄ per unit</t>
        </r>
      </text>
    </comment>
    <comment ref="AB46" authorId="0">
      <text>
        <r>
          <rPr>
            <b/>
            <sz val="8"/>
            <rFont val="Tahoma"/>
            <family val="2"/>
          </rPr>
          <t>kg CO₂e of N₂O per unit</t>
        </r>
      </text>
    </comment>
    <comment ref="M57" authorId="0">
      <text>
        <r>
          <rPr>
            <b/>
            <sz val="8"/>
            <rFont val="Tahoma"/>
            <family val="2"/>
          </rPr>
          <t>A compressed version of the same natural gas you receive in the home.  Used as an alternative vehicle fuel.</t>
        </r>
      </text>
    </comment>
    <comment ref="Q57" authorId="0">
      <text>
        <r>
          <rPr>
            <b/>
            <sz val="8"/>
            <rFont val="Tahoma"/>
            <family val="2"/>
          </rPr>
          <t>Alternative fuel stored in gas tanks.  Often known as 'autogas'.</t>
        </r>
      </text>
    </comment>
    <comment ref="E58" authorId="0">
      <text>
        <r>
          <rPr>
            <b/>
            <sz val="8"/>
            <rFont val="Tahoma"/>
            <family val="2"/>
          </rPr>
          <t>kg CO₂e per unit</t>
        </r>
      </text>
    </comment>
    <comment ref="F58" authorId="0">
      <text>
        <r>
          <rPr>
            <b/>
            <sz val="8"/>
            <rFont val="Tahoma"/>
            <family val="2"/>
          </rPr>
          <t>kg CO₂e of CO₂ per unit</t>
        </r>
      </text>
    </comment>
    <comment ref="G58" authorId="0">
      <text>
        <r>
          <rPr>
            <b/>
            <sz val="8"/>
            <rFont val="Tahoma"/>
            <family val="2"/>
          </rPr>
          <t>kg CO₂e of CH₄ per unit</t>
        </r>
      </text>
    </comment>
    <comment ref="H58" authorId="0">
      <text>
        <r>
          <rPr>
            <b/>
            <sz val="8"/>
            <rFont val="Tahoma"/>
            <family val="2"/>
          </rPr>
          <t>kg CO₂e of N₂O per unit</t>
        </r>
      </text>
    </comment>
    <comment ref="I58" authorId="0">
      <text>
        <r>
          <rPr>
            <b/>
            <sz val="8"/>
            <rFont val="Tahoma"/>
            <family val="2"/>
          </rPr>
          <t>kg CO₂e per unit</t>
        </r>
      </text>
    </comment>
    <comment ref="J58" authorId="0">
      <text>
        <r>
          <rPr>
            <b/>
            <sz val="8"/>
            <rFont val="Tahoma"/>
            <family val="2"/>
          </rPr>
          <t>kg CO₂e of CO₂ per unit</t>
        </r>
      </text>
    </comment>
    <comment ref="K58" authorId="0">
      <text>
        <r>
          <rPr>
            <b/>
            <sz val="8"/>
            <rFont val="Tahoma"/>
            <family val="2"/>
          </rPr>
          <t>kg CO₂e of CH₄ per unit</t>
        </r>
      </text>
    </comment>
    <comment ref="L58" authorId="0">
      <text>
        <r>
          <rPr>
            <b/>
            <sz val="8"/>
            <rFont val="Tahoma"/>
            <family val="2"/>
          </rPr>
          <t>kg CO₂e of N₂O per unit</t>
        </r>
      </text>
    </comment>
    <comment ref="M58" authorId="0">
      <text>
        <r>
          <rPr>
            <b/>
            <sz val="8"/>
            <rFont val="Tahoma"/>
            <family val="2"/>
          </rPr>
          <t>kg CO₂e per unit</t>
        </r>
      </text>
    </comment>
    <comment ref="N58" authorId="0">
      <text>
        <r>
          <rPr>
            <b/>
            <sz val="8"/>
            <rFont val="Tahoma"/>
            <family val="2"/>
          </rPr>
          <t>kg CO₂e of CO₂ per unit</t>
        </r>
      </text>
    </comment>
    <comment ref="O58" authorId="0">
      <text>
        <r>
          <rPr>
            <b/>
            <sz val="8"/>
            <rFont val="Tahoma"/>
            <family val="2"/>
          </rPr>
          <t>kg CO₂e of CH₄ per unit</t>
        </r>
      </text>
    </comment>
    <comment ref="P58" authorId="0">
      <text>
        <r>
          <rPr>
            <b/>
            <sz val="8"/>
            <rFont val="Tahoma"/>
            <family val="2"/>
          </rPr>
          <t>kg CO₂e of N₂O per unit</t>
        </r>
      </text>
    </comment>
    <comment ref="Q58" authorId="0">
      <text>
        <r>
          <rPr>
            <b/>
            <sz val="8"/>
            <rFont val="Tahoma"/>
            <family val="2"/>
          </rPr>
          <t>kg CO₂e per unit</t>
        </r>
      </text>
    </comment>
    <comment ref="R58" authorId="0">
      <text>
        <r>
          <rPr>
            <b/>
            <sz val="8"/>
            <rFont val="Tahoma"/>
            <family val="2"/>
          </rPr>
          <t>kg CO₂e of CO₂ per unit</t>
        </r>
      </text>
    </comment>
    <comment ref="S58" authorId="0">
      <text>
        <r>
          <rPr>
            <b/>
            <sz val="8"/>
            <rFont val="Tahoma"/>
            <family val="2"/>
          </rPr>
          <t>kg CO₂e of CH₄ per unit</t>
        </r>
      </text>
    </comment>
    <comment ref="T58" authorId="0">
      <text>
        <r>
          <rPr>
            <b/>
            <sz val="8"/>
            <rFont val="Tahoma"/>
            <family val="2"/>
          </rPr>
          <t>kg CO₂e of N₂O per unit</t>
        </r>
      </text>
    </comment>
    <comment ref="U58" authorId="0">
      <text>
        <r>
          <rPr>
            <b/>
            <sz val="8"/>
            <rFont val="Tahoma"/>
            <family val="2"/>
          </rPr>
          <t>kg CO₂e per unit</t>
        </r>
      </text>
    </comment>
    <comment ref="V58" authorId="0">
      <text>
        <r>
          <rPr>
            <b/>
            <sz val="8"/>
            <rFont val="Tahoma"/>
            <family val="2"/>
          </rPr>
          <t>kg CO₂e of CO₂ per unit</t>
        </r>
      </text>
    </comment>
    <comment ref="W58" authorId="0">
      <text>
        <r>
          <rPr>
            <b/>
            <sz val="8"/>
            <rFont val="Tahoma"/>
            <family val="2"/>
          </rPr>
          <t>kg CO₂e of CH₄ per unit</t>
        </r>
      </text>
    </comment>
    <comment ref="X58" authorId="0">
      <text>
        <r>
          <rPr>
            <b/>
            <sz val="8"/>
            <rFont val="Tahoma"/>
            <family val="2"/>
          </rPr>
          <t>kg CO₂e of N₂O per unit</t>
        </r>
      </text>
    </comment>
    <comment ref="E65" authorId="0">
      <text>
        <r>
          <rPr>
            <b/>
            <sz val="8"/>
            <rFont val="Tahoma"/>
            <family val="2"/>
          </rPr>
          <t>Vehicle is not transporting any goods.</t>
        </r>
      </text>
    </comment>
    <comment ref="I65" authorId="0">
      <text>
        <r>
          <rPr>
            <b/>
            <sz val="8"/>
            <rFont val="Tahoma"/>
            <family val="2"/>
          </rPr>
          <t>Vehicle is half full of goods.</t>
        </r>
      </text>
    </comment>
    <comment ref="M65" authorId="0">
      <text>
        <r>
          <rPr>
            <b/>
            <sz val="8"/>
            <rFont val="Tahoma"/>
            <family val="2"/>
          </rPr>
          <t>Vehicle has been loaded to maximum capacity.</t>
        </r>
      </text>
    </comment>
    <comment ref="Q65" authorId="0">
      <text>
        <r>
          <rPr>
            <b/>
            <sz val="8"/>
            <rFont val="Tahoma"/>
            <family val="2"/>
          </rPr>
          <t>The average percentage laden for a freighting vehicle in the UK.</t>
        </r>
      </text>
    </comment>
    <comment ref="E66" authorId="0">
      <text>
        <r>
          <rPr>
            <b/>
            <sz val="8"/>
            <rFont val="Tahoma"/>
            <family val="2"/>
          </rPr>
          <t>kg CO₂e per unit</t>
        </r>
      </text>
    </comment>
    <comment ref="F66" authorId="0">
      <text>
        <r>
          <rPr>
            <b/>
            <sz val="8"/>
            <rFont val="Tahoma"/>
            <family val="2"/>
          </rPr>
          <t>kg CO₂e of CO₂ per unit</t>
        </r>
      </text>
    </comment>
    <comment ref="G66" authorId="0">
      <text>
        <r>
          <rPr>
            <b/>
            <sz val="8"/>
            <rFont val="Tahoma"/>
            <family val="2"/>
          </rPr>
          <t>kg CO₂e of CH₄ per unit</t>
        </r>
      </text>
    </comment>
    <comment ref="H66" authorId="0">
      <text>
        <r>
          <rPr>
            <b/>
            <sz val="8"/>
            <rFont val="Tahoma"/>
            <family val="2"/>
          </rPr>
          <t>kg CO₂e of N₂O per unit</t>
        </r>
      </text>
    </comment>
    <comment ref="I66" authorId="0">
      <text>
        <r>
          <rPr>
            <b/>
            <sz val="8"/>
            <rFont val="Tahoma"/>
            <family val="2"/>
          </rPr>
          <t>kg CO₂e per unit</t>
        </r>
      </text>
    </comment>
    <comment ref="J66" authorId="0">
      <text>
        <r>
          <rPr>
            <b/>
            <sz val="8"/>
            <rFont val="Tahoma"/>
            <family val="2"/>
          </rPr>
          <t>kg CO₂e of CO₂ per unit</t>
        </r>
      </text>
    </comment>
    <comment ref="K66" authorId="0">
      <text>
        <r>
          <rPr>
            <b/>
            <sz val="8"/>
            <rFont val="Tahoma"/>
            <family val="2"/>
          </rPr>
          <t>kg CO₂e of CH₄ per unit</t>
        </r>
      </text>
    </comment>
    <comment ref="L66" authorId="0">
      <text>
        <r>
          <rPr>
            <b/>
            <sz val="8"/>
            <rFont val="Tahoma"/>
            <family val="2"/>
          </rPr>
          <t>kg CO₂e of N₂O per unit</t>
        </r>
      </text>
    </comment>
    <comment ref="M66" authorId="0">
      <text>
        <r>
          <rPr>
            <b/>
            <sz val="8"/>
            <rFont val="Tahoma"/>
            <family val="2"/>
          </rPr>
          <t>kg CO₂e per unit</t>
        </r>
      </text>
    </comment>
    <comment ref="N66" authorId="0">
      <text>
        <r>
          <rPr>
            <b/>
            <sz val="8"/>
            <rFont val="Tahoma"/>
            <family val="2"/>
          </rPr>
          <t>kg CO₂e of CO₂ per unit</t>
        </r>
      </text>
    </comment>
    <comment ref="O66" authorId="0">
      <text>
        <r>
          <rPr>
            <b/>
            <sz val="8"/>
            <rFont val="Tahoma"/>
            <family val="2"/>
          </rPr>
          <t>kg CO₂e of CH₄ per unit</t>
        </r>
      </text>
    </comment>
    <comment ref="P66" authorId="0">
      <text>
        <r>
          <rPr>
            <b/>
            <sz val="8"/>
            <rFont val="Tahoma"/>
            <family val="2"/>
          </rPr>
          <t>kg CO₂e of N₂O per unit</t>
        </r>
      </text>
    </comment>
    <comment ref="Q66" authorId="0">
      <text>
        <r>
          <rPr>
            <b/>
            <sz val="8"/>
            <rFont val="Tahoma"/>
            <family val="2"/>
          </rPr>
          <t>kg CO₂e per unit</t>
        </r>
      </text>
    </comment>
    <comment ref="R66" authorId="0">
      <text>
        <r>
          <rPr>
            <b/>
            <sz val="8"/>
            <rFont val="Tahoma"/>
            <family val="2"/>
          </rPr>
          <t>kg CO₂e of CO₂ per unit</t>
        </r>
      </text>
    </comment>
    <comment ref="S66" authorId="0">
      <text>
        <r>
          <rPr>
            <b/>
            <sz val="8"/>
            <rFont val="Tahoma"/>
            <family val="2"/>
          </rPr>
          <t>kg CO₂e of CH₄ per unit</t>
        </r>
      </text>
    </comment>
    <comment ref="T66" authorId="0">
      <text>
        <r>
          <rPr>
            <b/>
            <sz val="8"/>
            <rFont val="Tahoma"/>
            <family val="2"/>
          </rPr>
          <t>kg CO₂e of N₂O per unit</t>
        </r>
      </text>
    </comment>
    <comment ref="B67" authorId="0">
      <text>
        <r>
          <rPr>
            <b/>
            <sz val="8"/>
            <rFont val="Tahoma"/>
            <family val="2"/>
          </rPr>
          <t>Road vehicle with maximum weight exceeding 3.5 tonnes.</t>
        </r>
      </text>
    </comment>
    <comment ref="E77" authorId="0">
      <text>
        <r>
          <rPr>
            <b/>
            <sz val="8"/>
            <rFont val="Tahoma"/>
            <family val="2"/>
          </rPr>
          <t>Vehicle is not transporting any goods.</t>
        </r>
      </text>
    </comment>
    <comment ref="I77" authorId="0">
      <text>
        <r>
          <rPr>
            <b/>
            <sz val="8"/>
            <rFont val="Tahoma"/>
            <family val="2"/>
          </rPr>
          <t>Vehicle is half full of goods.</t>
        </r>
      </text>
    </comment>
    <comment ref="M77" authorId="0">
      <text>
        <r>
          <rPr>
            <b/>
            <sz val="8"/>
            <rFont val="Tahoma"/>
            <family val="2"/>
          </rPr>
          <t>Vehicle has been loaded to maximum capacity.</t>
        </r>
      </text>
    </comment>
    <comment ref="Q77" authorId="0">
      <text>
        <r>
          <rPr>
            <b/>
            <sz val="8"/>
            <rFont val="Tahoma"/>
            <family val="2"/>
          </rPr>
          <t>The average percentage laden for a freighting vehicle in the UK.</t>
        </r>
      </text>
    </comment>
    <comment ref="E78" authorId="0">
      <text>
        <r>
          <rPr>
            <b/>
            <sz val="8"/>
            <rFont val="Tahoma"/>
            <family val="2"/>
          </rPr>
          <t>kg CO₂e per unit</t>
        </r>
      </text>
    </comment>
    <comment ref="F78" authorId="0">
      <text>
        <r>
          <rPr>
            <b/>
            <sz val="8"/>
            <rFont val="Tahoma"/>
            <family val="2"/>
          </rPr>
          <t>kg CO₂e of CO₂ per unit</t>
        </r>
      </text>
    </comment>
    <comment ref="G78" authorId="0">
      <text>
        <r>
          <rPr>
            <b/>
            <sz val="8"/>
            <rFont val="Tahoma"/>
            <family val="2"/>
          </rPr>
          <t>kg CO₂e of CH₄ per unit</t>
        </r>
      </text>
    </comment>
    <comment ref="H78" authorId="0">
      <text>
        <r>
          <rPr>
            <b/>
            <sz val="8"/>
            <rFont val="Tahoma"/>
            <family val="2"/>
          </rPr>
          <t>kg CO₂e of N₂O per unit</t>
        </r>
      </text>
    </comment>
    <comment ref="I78" authorId="0">
      <text>
        <r>
          <rPr>
            <b/>
            <sz val="8"/>
            <rFont val="Tahoma"/>
            <family val="2"/>
          </rPr>
          <t>kg CO₂e per unit</t>
        </r>
      </text>
    </comment>
    <comment ref="J78" authorId="0">
      <text>
        <r>
          <rPr>
            <b/>
            <sz val="8"/>
            <rFont val="Tahoma"/>
            <family val="2"/>
          </rPr>
          <t>kg CO₂e of CO₂ per unit</t>
        </r>
      </text>
    </comment>
    <comment ref="K78" authorId="0">
      <text>
        <r>
          <rPr>
            <b/>
            <sz val="8"/>
            <rFont val="Tahoma"/>
            <family val="2"/>
          </rPr>
          <t>kg CO₂e of CH₄ per unit</t>
        </r>
      </text>
    </comment>
    <comment ref="L78" authorId="0">
      <text>
        <r>
          <rPr>
            <b/>
            <sz val="8"/>
            <rFont val="Tahoma"/>
            <family val="2"/>
          </rPr>
          <t>kg CO₂e of N₂O per unit</t>
        </r>
      </text>
    </comment>
    <comment ref="M78" authorId="0">
      <text>
        <r>
          <rPr>
            <b/>
            <sz val="8"/>
            <rFont val="Tahoma"/>
            <family val="2"/>
          </rPr>
          <t>kg CO₂e per unit</t>
        </r>
      </text>
    </comment>
    <comment ref="N78" authorId="0">
      <text>
        <r>
          <rPr>
            <b/>
            <sz val="8"/>
            <rFont val="Tahoma"/>
            <family val="2"/>
          </rPr>
          <t>kg CO₂e of CO₂ per unit</t>
        </r>
      </text>
    </comment>
    <comment ref="O78" authorId="0">
      <text>
        <r>
          <rPr>
            <b/>
            <sz val="8"/>
            <rFont val="Tahoma"/>
            <family val="2"/>
          </rPr>
          <t>kg CO₂e of CH₄ per unit</t>
        </r>
      </text>
    </comment>
    <comment ref="P78" authorId="0">
      <text>
        <r>
          <rPr>
            <b/>
            <sz val="8"/>
            <rFont val="Tahoma"/>
            <family val="2"/>
          </rPr>
          <t>kg CO₂e of N₂O per unit</t>
        </r>
      </text>
    </comment>
    <comment ref="Q78" authorId="0">
      <text>
        <r>
          <rPr>
            <b/>
            <sz val="8"/>
            <rFont val="Tahoma"/>
            <family val="2"/>
          </rPr>
          <t>kg CO₂e per unit</t>
        </r>
      </text>
    </comment>
    <comment ref="R78" authorId="0">
      <text>
        <r>
          <rPr>
            <b/>
            <sz val="8"/>
            <rFont val="Tahoma"/>
            <family val="2"/>
          </rPr>
          <t>kg CO₂e of CO₂ per unit</t>
        </r>
      </text>
    </comment>
    <comment ref="S78" authorId="0">
      <text>
        <r>
          <rPr>
            <b/>
            <sz val="8"/>
            <rFont val="Tahoma"/>
            <family val="2"/>
          </rPr>
          <t>kg CO₂e of CH₄ per unit</t>
        </r>
      </text>
    </comment>
    <comment ref="T78" authorId="0">
      <text>
        <r>
          <rPr>
            <b/>
            <sz val="8"/>
            <rFont val="Tahoma"/>
            <family val="2"/>
          </rPr>
          <t>kg CO₂e of N₂O per unit</t>
        </r>
      </text>
    </comment>
    <comment ref="B79" authorId="0">
      <text>
        <r>
          <rPr>
            <b/>
            <sz val="8"/>
            <rFont val="Tahoma"/>
            <family val="2"/>
          </rPr>
          <t>Refrigerated road vehicle with maximum weight exceeding 3.5 tonnes.</t>
        </r>
      </text>
    </comment>
    <comment ref="E90" authorId="0">
      <text>
        <r>
          <rPr>
            <b/>
            <sz val="8"/>
            <rFont val="Tahoma"/>
            <family val="2"/>
          </rPr>
          <t>kg CO₂e per unit</t>
        </r>
      </text>
    </comment>
    <comment ref="F90" authorId="0">
      <text>
        <r>
          <rPr>
            <b/>
            <sz val="8"/>
            <rFont val="Tahoma"/>
            <family val="2"/>
          </rPr>
          <t>kg CO₂e of CO₂ per unit</t>
        </r>
      </text>
    </comment>
    <comment ref="G90" authorId="0">
      <text>
        <r>
          <rPr>
            <b/>
            <sz val="8"/>
            <rFont val="Tahoma"/>
            <family val="2"/>
          </rPr>
          <t>kg CO₂e of CH₄ per unit</t>
        </r>
      </text>
    </comment>
    <comment ref="H90" authorId="0">
      <text>
        <r>
          <rPr>
            <b/>
            <sz val="8"/>
            <rFont val="Tahoma"/>
            <family val="2"/>
          </rPr>
          <t>kg CO₂e of N₂O per unit</t>
        </r>
      </text>
    </comment>
    <comment ref="C25" authorId="1">
      <text>
        <r>
          <rPr>
            <sz val="8"/>
            <rFont val="Tahoma"/>
            <family val="2"/>
          </rPr>
          <t>This is the smallest category of car sometimes referred to as a city car. Examples include: Citroën C1, Fiat/Alfa Romeo 500 and Panda, Peugeot 107, Volkswagen up!, Renault TWINGO, Toyota AYGO, smart fortwo and HyundaI i 10.</t>
        </r>
      </text>
    </comment>
    <comment ref="C27" authorId="1">
      <text>
        <r>
          <rPr>
            <sz val="8"/>
            <rFont val="Tahoma"/>
            <family val="2"/>
          </rPr>
          <t>This is a car that is larger than a city car, but smaller than a small family car. Examples include: Ford Fiesta, Renault CLIO, Volkswagen Polo, Citroën C2 and C3, Opel Corsa, Peugeot 208, and Toyota Yaris.</t>
        </r>
        <r>
          <rPr>
            <sz val="9"/>
            <rFont val="Tahoma"/>
            <family val="2"/>
          </rPr>
          <t xml:space="preserve">
</t>
        </r>
      </text>
    </comment>
    <comment ref="C29" authorId="1">
      <text>
        <r>
          <rPr>
            <sz val="8"/>
            <rFont val="Tahoma"/>
            <family val="2"/>
          </rPr>
          <t>This is a small, compact family car. Examples include: Volkswagen Golf, Ford Focus, Opel Astra, Audi A3, BMW 1 Series, Renault Mégane and Toyota Auris.</t>
        </r>
        <r>
          <rPr>
            <sz val="9"/>
            <rFont val="Tahoma"/>
            <family val="2"/>
          </rPr>
          <t xml:space="preserve">
</t>
        </r>
      </text>
    </comment>
    <comment ref="C31" authorId="1">
      <text>
        <r>
          <rPr>
            <sz val="8"/>
            <rFont val="Tahoma"/>
            <family val="2"/>
          </rPr>
          <t>This is classed as a large family car. Examples include: BMW 3 Series, ŠKODA Octavia, Volkswagen Passat, Audi A4, Mercedes Benz C Class and Peugeot 508.</t>
        </r>
      </text>
    </comment>
    <comment ref="C33" authorId="1">
      <text>
        <r>
          <rPr>
            <sz val="8"/>
            <rFont val="Tahoma"/>
            <family val="2"/>
          </rPr>
          <t>These are large cars. Examples include: BMW 5 Series, Audi A5 and A6, Mercedes Benz E Class and Skoda Superb.</t>
        </r>
      </text>
    </comment>
    <comment ref="C35" authorId="1">
      <text>
        <r>
          <rPr>
            <sz val="8"/>
            <rFont val="Tahoma"/>
            <family val="2"/>
          </rPr>
          <t>This is a luxury car which is niche in the European market. Examples include: Jaguar XF, Mercedes-Benz S-Class, .BMW 7 series, Audi A8, Porsche Panamera and Lexus LS.</t>
        </r>
      </text>
    </comment>
    <comment ref="C37" authorId="1">
      <text>
        <r>
          <rPr>
            <sz val="8"/>
            <rFont val="Tahoma"/>
            <family val="2"/>
          </rPr>
          <t xml:space="preserve">Sport cars are a small, usually two seater with two doors and designed for speed, high acceleration, and manoeuvrability. Examples include: Mercedes-Benz SLK, Audi TT, Porsche 911 and Boxster, and Peugeot RCZ. </t>
        </r>
      </text>
    </comment>
    <comment ref="C39" authorId="1">
      <text>
        <r>
          <rPr>
            <sz val="8"/>
            <rFont val="Tahoma"/>
            <family val="2"/>
          </rPr>
          <t>These are sport utility vehicles (SUVs) which have off-road capabilities and four-wheel drive. Examples include: Suzuki Jimny, Land Rover Discovery and Defender, Toyota Land Cruiser, and Nissan Pathfinder.</t>
        </r>
      </text>
    </comment>
    <comment ref="C41" authorId="1">
      <text>
        <r>
          <rPr>
            <sz val="8"/>
            <rFont val="Tahoma"/>
            <family val="2"/>
          </rPr>
          <t xml:space="preserve">These are multipurpose cars. Examples include: Ford C-Max, Renault Scenic, Volkswagen Touran, Opel Zafira, Ford B-Max, and Citroën C3 Picasso and C4 Picasso. </t>
        </r>
      </text>
    </comment>
    <comment ref="Q24" authorId="0">
      <text>
        <r>
          <rPr>
            <b/>
            <sz val="8"/>
            <rFont val="Tahoma"/>
            <family val="2"/>
          </rPr>
          <t>kg CO₂e per unit</t>
        </r>
      </text>
    </comment>
    <comment ref="R24" authorId="0">
      <text>
        <r>
          <rPr>
            <b/>
            <sz val="8"/>
            <rFont val="Tahoma"/>
            <family val="2"/>
          </rPr>
          <t>kg CO₂e of CO₂ per unit</t>
        </r>
      </text>
    </comment>
    <comment ref="S24" authorId="0">
      <text>
        <r>
          <rPr>
            <b/>
            <sz val="8"/>
            <rFont val="Tahoma"/>
            <family val="2"/>
          </rPr>
          <t>kg CO₂e of CH₄ per unit</t>
        </r>
      </text>
    </comment>
    <comment ref="T24" authorId="0">
      <text>
        <r>
          <rPr>
            <b/>
            <sz val="8"/>
            <rFont val="Tahoma"/>
            <family val="2"/>
          </rPr>
          <t>kg CO₂e of N₂O per unit</t>
        </r>
      </text>
    </comment>
    <comment ref="U24" authorId="0">
      <text>
        <r>
          <rPr>
            <b/>
            <sz val="8"/>
            <rFont val="Tahoma"/>
            <family val="2"/>
          </rPr>
          <t>kg CO₂e per unit</t>
        </r>
      </text>
    </comment>
    <comment ref="V24" authorId="0">
      <text>
        <r>
          <rPr>
            <b/>
            <sz val="8"/>
            <rFont val="Tahoma"/>
            <family val="2"/>
          </rPr>
          <t>kg CO₂e of CO₂ per unit</t>
        </r>
      </text>
    </comment>
    <comment ref="W24" authorId="0">
      <text>
        <r>
          <rPr>
            <b/>
            <sz val="8"/>
            <rFont val="Tahoma"/>
            <family val="2"/>
          </rPr>
          <t>kg CO₂e of CH₄ per unit</t>
        </r>
      </text>
    </comment>
    <comment ref="X24" authorId="0">
      <text>
        <r>
          <rPr>
            <b/>
            <sz val="8"/>
            <rFont val="Tahoma"/>
            <family val="2"/>
          </rPr>
          <t>kg CO₂e of N₂O per unit</t>
        </r>
      </text>
    </comment>
    <comment ref="AC46" authorId="0">
      <text>
        <r>
          <rPr>
            <b/>
            <sz val="8"/>
            <rFont val="Tahoma"/>
            <family val="2"/>
          </rPr>
          <t>kg CO₂e per unit</t>
        </r>
      </text>
    </comment>
    <comment ref="AD46" authorId="0">
      <text>
        <r>
          <rPr>
            <b/>
            <sz val="8"/>
            <rFont val="Tahoma"/>
            <family val="2"/>
          </rPr>
          <t>kg CO₂e of CO₂ per unit</t>
        </r>
      </text>
    </comment>
    <comment ref="AE46" authorId="0">
      <text>
        <r>
          <rPr>
            <b/>
            <sz val="8"/>
            <rFont val="Tahoma"/>
            <family val="2"/>
          </rPr>
          <t>kg CO₂e of CH₄ per unit</t>
        </r>
      </text>
    </comment>
    <comment ref="AF46" authorId="0">
      <text>
        <r>
          <rPr>
            <b/>
            <sz val="8"/>
            <rFont val="Tahoma"/>
            <family val="2"/>
          </rPr>
          <t>kg CO₂e of N₂O per unit</t>
        </r>
      </text>
    </comment>
    <comment ref="AG46" authorId="0">
      <text>
        <r>
          <rPr>
            <b/>
            <sz val="8"/>
            <rFont val="Tahoma"/>
            <family val="2"/>
          </rPr>
          <t>kg CO₂e per unit</t>
        </r>
      </text>
    </comment>
    <comment ref="AH46" authorId="0">
      <text>
        <r>
          <rPr>
            <b/>
            <sz val="8"/>
            <rFont val="Tahoma"/>
            <family val="2"/>
          </rPr>
          <t>kg CO₂e of CO₂ per unit</t>
        </r>
      </text>
    </comment>
    <comment ref="AI46" authorId="0">
      <text>
        <r>
          <rPr>
            <b/>
            <sz val="8"/>
            <rFont val="Tahoma"/>
            <family val="2"/>
          </rPr>
          <t>kg CO₂e of CH₄ per unit</t>
        </r>
      </text>
    </comment>
    <comment ref="AJ46" authorId="0">
      <text>
        <r>
          <rPr>
            <b/>
            <sz val="8"/>
            <rFont val="Tahoma"/>
            <family val="2"/>
          </rPr>
          <t>kg CO₂e of N₂O per unit</t>
        </r>
      </text>
    </comment>
    <comment ref="Y58" authorId="0">
      <text>
        <r>
          <rPr>
            <b/>
            <sz val="8"/>
            <rFont val="Tahoma"/>
            <family val="2"/>
          </rPr>
          <t>kg CO₂e per unit</t>
        </r>
      </text>
    </comment>
    <comment ref="Z58" authorId="0">
      <text>
        <r>
          <rPr>
            <b/>
            <sz val="8"/>
            <rFont val="Tahoma"/>
            <family val="2"/>
          </rPr>
          <t>kg CO₂e of CO₂ per unit</t>
        </r>
      </text>
    </comment>
    <comment ref="AA58" authorId="0">
      <text>
        <r>
          <rPr>
            <b/>
            <sz val="8"/>
            <rFont val="Tahoma"/>
            <family val="2"/>
          </rPr>
          <t>kg CO₂e of CH₄ per unit</t>
        </r>
      </text>
    </comment>
    <comment ref="AB58" authorId="0">
      <text>
        <r>
          <rPr>
            <b/>
            <sz val="8"/>
            <rFont val="Tahoma"/>
            <family val="2"/>
          </rPr>
          <t>kg CO₂e of N₂O per unit</t>
        </r>
      </text>
    </comment>
    <comment ref="AC58" authorId="0">
      <text>
        <r>
          <rPr>
            <b/>
            <sz val="8"/>
            <rFont val="Tahoma"/>
            <family val="2"/>
          </rPr>
          <t>kg CO₂e per unit</t>
        </r>
      </text>
    </comment>
    <comment ref="AD58" authorId="0">
      <text>
        <r>
          <rPr>
            <b/>
            <sz val="8"/>
            <rFont val="Tahoma"/>
            <family val="2"/>
          </rPr>
          <t>kg CO₂e of CO₂ per unit</t>
        </r>
      </text>
    </comment>
    <comment ref="AE58" authorId="0">
      <text>
        <r>
          <rPr>
            <b/>
            <sz val="8"/>
            <rFont val="Tahoma"/>
            <family val="2"/>
          </rPr>
          <t>kg CO₂e of CH₄ per unit</t>
        </r>
      </text>
    </comment>
    <comment ref="AF58" authorId="0">
      <text>
        <r>
          <rPr>
            <b/>
            <sz val="8"/>
            <rFont val="Tahoma"/>
            <family val="2"/>
          </rPr>
          <t>kg CO₂e of N₂O per unit</t>
        </r>
      </text>
    </comment>
    <comment ref="C47" authorId="0">
      <text>
        <r>
          <rPr>
            <b/>
            <sz val="8"/>
            <rFont val="Tahoma"/>
            <family val="2"/>
          </rPr>
          <t>Petrol/LPG/CNG - up to a 1.4-litre engine
Diesel - up to a 1.7-litre engine
Others - vehicles models of a similar size (i.e. market segment A or B)</t>
        </r>
      </text>
    </comment>
    <comment ref="C49" authorId="0">
      <text>
        <r>
          <rPr>
            <b/>
            <sz val="8"/>
            <rFont val="Tahoma"/>
            <family val="2"/>
          </rPr>
          <t>Petrol/LPG/CNG - from 1.4-litre to 2.0-litre engine
Diesel - from 1.7-litre to 2.0-litre engine
Others - vehicles models of a similar size (i.e. generally market segment C)</t>
        </r>
      </text>
    </comment>
    <comment ref="C51" authorId="0">
      <text>
        <r>
          <rPr>
            <b/>
            <sz val="8"/>
            <rFont val="Tahoma"/>
            <family val="2"/>
          </rPr>
          <t>Petrol/LPG/CNG - 2.0-litre engine +
Diesel - 2.0-litre engine +
Others - vehicles models of a similar size (i.e. generally market segment D and above)</t>
        </r>
      </text>
    </comment>
    <comment ref="C53" authorId="0">
      <text>
        <r>
          <rPr>
            <b/>
            <sz val="8"/>
            <rFont val="Tahoma"/>
            <family val="2"/>
          </rPr>
          <t>Unknown engine size.</t>
        </r>
      </text>
    </comment>
  </commentList>
</comments>
</file>

<file path=xl/comments4.xml><?xml version="1.0" encoding="utf-8"?>
<comments xmlns="http://schemas.openxmlformats.org/spreadsheetml/2006/main">
  <authors>
    <author/>
    <author>Rebekah Watson</author>
  </authors>
  <commentList>
    <comment ref="G22" authorId="0">
      <text>
        <r>
          <rPr>
            <b/>
            <sz val="8"/>
            <rFont val="Tahoma"/>
            <family val="2"/>
          </rPr>
          <t>kg CO₂e of CH₄ per unit</t>
        </r>
      </text>
    </comment>
    <comment ref="H22" authorId="0">
      <text>
        <r>
          <rPr>
            <b/>
            <sz val="8"/>
            <rFont val="Tahoma"/>
            <family val="2"/>
          </rPr>
          <t>kg CO₂e of N₂O per unit</t>
        </r>
      </text>
    </comment>
    <comment ref="C23" authorId="0">
      <text>
        <r>
          <rPr>
            <b/>
            <sz val="8"/>
            <rFont val="Tahoma"/>
            <family val="2"/>
          </rPr>
          <t>Compressed natural gas - a compressed version of the same natural gas used in homes. Stored in cylinders for use as an alternative transport fuel.</t>
        </r>
      </text>
    </comment>
    <comment ref="C27" authorId="0">
      <text>
        <r>
          <rPr>
            <b/>
            <sz val="8"/>
            <rFont val="Tahoma"/>
            <family val="2"/>
          </rPr>
          <t>Liquefied natural gas- in a liquid state, this is the easiest way to transport gas in tankers (truck or ship). It can be used as an alternative transport fuel.</t>
        </r>
      </text>
    </comment>
    <comment ref="C31" authorId="0">
      <text>
        <r>
          <rPr>
            <b/>
            <sz val="8"/>
            <rFont val="Tahoma"/>
            <family val="2"/>
          </rPr>
          <t>Liquid petroleum gas - used to power cooking stoves or heaters off-grid and fuel some vehicles (such as fork-lift trucks and vans).</t>
        </r>
      </text>
    </comment>
    <comment ref="C35" authorId="0">
      <text>
        <r>
          <rPr>
            <b/>
            <sz val="8"/>
            <rFont val="Tahoma"/>
            <family val="2"/>
          </rPr>
          <t>Standard natural gas received through the gas mains grid network in the UK.</t>
        </r>
      </text>
    </comment>
    <comment ref="C39" authorId="0">
      <text>
        <r>
          <rPr>
            <b/>
            <sz val="8"/>
            <rFont val="Tahoma"/>
            <family val="2"/>
          </rPr>
          <t>Consists mainly of ethane, plus other hydrocarbons, (excludes butane and propane).</t>
        </r>
      </text>
    </comment>
    <comment ref="G45" authorId="0">
      <text>
        <r>
          <rPr>
            <b/>
            <sz val="8"/>
            <rFont val="Tahoma"/>
            <family val="2"/>
          </rPr>
          <t>kg CO₂e of CH₄ per unit</t>
        </r>
      </text>
    </comment>
    <comment ref="H45" authorId="0">
      <text>
        <r>
          <rPr>
            <b/>
            <sz val="8"/>
            <rFont val="Tahoma"/>
            <family val="2"/>
          </rPr>
          <t>kg CO₂e of N₂O per unit</t>
        </r>
      </text>
    </comment>
    <comment ref="C46" authorId="0">
      <text>
        <r>
          <rPr>
            <b/>
            <sz val="8"/>
            <rFont val="Tahoma"/>
            <family val="2"/>
          </rPr>
          <t>Fuel for piston-engined aircraft - a high octane petrol (aka AVGAS).</t>
        </r>
      </text>
    </comment>
    <comment ref="C50" authorId="0">
      <text>
        <r>
          <rPr>
            <b/>
            <sz val="8"/>
            <rFont val="Tahoma"/>
            <family val="2"/>
          </rPr>
          <t>Fuel for turbo-prop aircraft and jets (aka jet fuel). Similar to kerosene used as a heating fuel, but refined to a higher quality.</t>
        </r>
      </text>
    </comment>
    <comment ref="C54" authorId="0">
      <text>
        <r>
          <rPr>
            <b/>
            <sz val="8"/>
            <rFont val="Tahoma"/>
            <family val="2"/>
          </rPr>
          <t>Main purpose is for heating/lighting on a domestic scale (also known as kerosene).</t>
        </r>
      </text>
    </comment>
    <comment ref="C58" authorId="0">
      <text>
        <r>
          <rPr>
            <b/>
            <sz val="8"/>
            <rFont val="Tahoma"/>
            <family val="2"/>
          </rPr>
          <t>Standard diesel bought from any local filling station (across the board forecourt fuel typically contains biofuel content).</t>
        </r>
      </text>
    </comment>
    <comment ref="C62" authorId="0">
      <text>
        <r>
          <rPr>
            <b/>
            <sz val="8"/>
            <rFont val="Tahoma"/>
            <family val="2"/>
          </rPr>
          <t>Diesel that has not been blended with biofuel (non-forecourt diesel).</t>
        </r>
      </text>
    </comment>
    <comment ref="C66" authorId="0">
      <text>
        <r>
          <rPr>
            <b/>
            <sz val="8"/>
            <rFont val="Tahoma"/>
            <family val="2"/>
          </rPr>
          <t>Heavy oil used as fuel in furnaces and boilers of power stations, in industry, for industrial heating and in ships.</t>
        </r>
      </text>
    </comment>
    <comment ref="C70" authorId="0">
      <text>
        <r>
          <rPr>
            <b/>
            <sz val="8"/>
            <rFont val="Tahoma"/>
            <family val="2"/>
          </rPr>
          <t>Medium oil used in diesel engines and heating systems (also known as red diesel).</t>
        </r>
      </text>
    </comment>
    <comment ref="C78" authorId="0">
      <text>
        <r>
          <rPr>
            <b/>
            <sz val="8"/>
            <rFont val="Tahoma"/>
            <family val="2"/>
          </rPr>
          <t>A product of crude oil refining - often used as a solvent.</t>
        </r>
      </text>
    </comment>
    <comment ref="C82" authorId="0">
      <text>
        <r>
          <rPr>
            <b/>
            <sz val="8"/>
            <rFont val="Tahoma"/>
            <family val="2"/>
          </rPr>
          <t>Standard petrol bought from any local filling station (across the board forecourt fuel typically contains biofuel content).</t>
        </r>
      </text>
    </comment>
    <comment ref="C86" authorId="0">
      <text>
        <r>
          <rPr>
            <b/>
            <sz val="8"/>
            <rFont val="Tahoma"/>
            <family val="2"/>
          </rPr>
          <t>Petrol that has not been blended with biofuel (non forecourt petrol).</t>
        </r>
      </text>
    </comment>
    <comment ref="C90" authorId="0">
      <text>
        <r>
          <rPr>
            <b/>
            <sz val="8"/>
            <rFont val="Tahoma"/>
            <family val="2"/>
          </rPr>
          <t>Waste oils meeting the 'residual' oil definition contained in the 'Processed Fuel Oil Quality Protocol'.</t>
        </r>
      </text>
    </comment>
    <comment ref="C94" authorId="0">
      <text>
        <r>
          <rPr>
            <b/>
            <sz val="8"/>
            <rFont val="Tahoma"/>
            <family val="2"/>
          </rPr>
          <t>Waste oils meeting the 'distillate' oil definition contained in the 'Processed Fuel Oil Quality Protocol'.</t>
        </r>
      </text>
    </comment>
    <comment ref="C102" authorId="0">
      <text>
        <r>
          <rPr>
            <b/>
            <sz val="8"/>
            <rFont val="Tahoma"/>
            <family val="2"/>
          </rPr>
          <t>Recycled oils outside of the 'Processed Fuel Oil Quality Protocol' definitions.</t>
        </r>
      </text>
    </comment>
    <comment ref="C106" authorId="0">
      <text>
        <r>
          <rPr>
            <b/>
            <sz val="8"/>
            <rFont val="Tahoma"/>
            <family val="2"/>
          </rPr>
          <t>Distillate fuels are commonly called "Marine gas oil". Distillate fuel is composed of petroleum fractions of crude oil that are separated in a refinery by a boiling or "distillation" process.</t>
        </r>
      </text>
    </comment>
    <comment ref="C110" authorId="0">
      <text>
        <r>
          <rPr>
            <b/>
            <sz val="8"/>
            <rFont val="Tahoma"/>
            <family val="2"/>
          </rPr>
          <t>Residual fuels are called "Marine fuel oil". Residual fuel or "residuum" is the fraction that did not boil, sometimes referred to as "tar" or "petroleum pitch".</t>
        </r>
      </text>
    </comment>
    <comment ref="G116" authorId="0">
      <text>
        <r>
          <rPr>
            <b/>
            <sz val="8"/>
            <rFont val="Tahoma"/>
            <family val="2"/>
          </rPr>
          <t>kg CO₂e of CH₄ per unit</t>
        </r>
      </text>
    </comment>
    <comment ref="H116" authorId="0">
      <text>
        <r>
          <rPr>
            <b/>
            <sz val="8"/>
            <rFont val="Tahoma"/>
            <family val="2"/>
          </rPr>
          <t>kg CO₂e of N₂O per unit</t>
        </r>
      </text>
    </comment>
    <comment ref="C117" authorId="0">
      <text>
        <r>
          <rPr>
            <b/>
            <sz val="8"/>
            <rFont val="Tahoma"/>
            <family val="2"/>
          </rPr>
          <t>Coal used in sources other than power stations and domestic use.</t>
        </r>
      </text>
    </comment>
    <comment ref="C120" authorId="0">
      <text>
        <r>
          <rPr>
            <b/>
            <sz val="8"/>
            <rFont val="Tahoma"/>
            <family val="2"/>
          </rPr>
          <t>Coal used in power stations to generate electricity.</t>
        </r>
      </text>
    </comment>
    <comment ref="C123" authorId="0">
      <text>
        <r>
          <rPr>
            <b/>
            <sz val="8"/>
            <rFont val="Tahoma"/>
            <family val="2"/>
          </rPr>
          <t>Coal used domestically.</t>
        </r>
      </text>
    </comment>
    <comment ref="C126" authorId="0">
      <text>
        <r>
          <rPr>
            <b/>
            <sz val="8"/>
            <rFont val="Tahoma"/>
            <family val="2"/>
          </rPr>
          <t>Coke may be used as a heating fuel and as a reducing agent in a blast furnace.</t>
        </r>
      </text>
    </comment>
    <comment ref="C129" authorId="0">
      <text>
        <r>
          <rPr>
            <b/>
            <sz val="8"/>
            <rFont val="Tahoma"/>
            <family val="2"/>
          </rPr>
          <t>Normally used in cement manufacture and power plants.</t>
        </r>
      </text>
    </comment>
    <comment ref="C132" authorId="0">
      <text>
        <r>
          <rPr>
            <b/>
            <sz val="8"/>
            <rFont val="Tahoma"/>
            <family val="2"/>
          </rPr>
          <t>Coal used in power stations to generate electricity (only for coal produced in the UK).</t>
        </r>
      </text>
    </comment>
    <comment ref="C74" authorId="1">
      <text>
        <r>
          <rPr>
            <b/>
            <sz val="8"/>
            <rFont val="Tahoma"/>
            <family val="2"/>
          </rPr>
          <t>Waste petroleum-based lubricating oils recovered for use as fuels</t>
        </r>
      </text>
    </comment>
    <comment ref="C98" authorId="1">
      <text>
        <r>
          <rPr>
            <b/>
            <sz val="8"/>
            <rFont val="Tahoma"/>
            <family val="2"/>
          </rPr>
          <t>Includes aromatic extracts, defoament solvents and other minor miscellaneous products</t>
        </r>
        <r>
          <rPr>
            <sz val="9"/>
            <rFont val="Tahoma"/>
            <family val="2"/>
          </rPr>
          <t xml:space="preserve">
</t>
        </r>
      </text>
    </comment>
    <comment ref="E116" authorId="0">
      <text>
        <r>
          <rPr>
            <b/>
            <sz val="8"/>
            <rFont val="Tahoma"/>
            <family val="2"/>
          </rPr>
          <t>kg CO₂e per unit</t>
        </r>
      </text>
    </comment>
    <comment ref="F116" authorId="0">
      <text>
        <r>
          <rPr>
            <b/>
            <sz val="8"/>
            <rFont val="Tahoma"/>
            <family val="2"/>
          </rPr>
          <t>kg CO₂e of CO₂ per unit</t>
        </r>
      </text>
    </comment>
    <comment ref="E45" authorId="0">
      <text>
        <r>
          <rPr>
            <b/>
            <sz val="8"/>
            <rFont val="Tahoma"/>
            <family val="2"/>
          </rPr>
          <t>kg CO₂e per unit</t>
        </r>
      </text>
    </comment>
    <comment ref="F45" authorId="0">
      <text>
        <r>
          <rPr>
            <b/>
            <sz val="8"/>
            <rFont val="Tahoma"/>
            <family val="2"/>
          </rPr>
          <t>kg CO₂e of CO₂ per unit</t>
        </r>
      </text>
    </comment>
    <comment ref="E22" authorId="0">
      <text>
        <r>
          <rPr>
            <b/>
            <sz val="8"/>
            <rFont val="Tahoma"/>
            <family val="2"/>
          </rPr>
          <t>kg CO₂e per unit</t>
        </r>
      </text>
    </comment>
    <comment ref="F22" authorId="0">
      <text>
        <r>
          <rPr>
            <b/>
            <sz val="8"/>
            <rFont val="Tahoma"/>
            <family val="2"/>
          </rPr>
          <t>kg CO₂e of CO₂ per unit</t>
        </r>
      </text>
    </comment>
  </commentList>
</comments>
</file>

<file path=xl/comments5.xml><?xml version="1.0" encoding="utf-8"?>
<comments xmlns="http://schemas.openxmlformats.org/spreadsheetml/2006/main">
  <authors>
    <author/>
  </authors>
  <commentList>
    <comment ref="E19" authorId="0">
      <text>
        <r>
          <rPr>
            <b/>
            <sz val="8"/>
            <rFont val="Tahoma"/>
            <family val="2"/>
          </rPr>
          <t>kg CO₂e per unit</t>
        </r>
      </text>
    </comment>
    <comment ref="C20" authorId="0">
      <text>
        <r>
          <rPr>
            <b/>
            <sz val="8"/>
            <rFont val="Tahoma"/>
            <family val="2"/>
          </rPr>
          <t>Renewable fuel derived from common crops (such as sugar cane and sugar beet).</t>
        </r>
      </text>
    </comment>
    <comment ref="C23" authorId="0">
      <text>
        <r>
          <rPr>
            <b/>
            <sz val="8"/>
            <rFont val="Tahoma"/>
            <family val="2"/>
          </rPr>
          <t>Renewable fuel almost exclusively derived from common natural oils (for example, vegetable oils).</t>
        </r>
      </text>
    </comment>
    <comment ref="C26" authorId="0">
      <text>
        <r>
          <rPr>
            <b/>
            <sz val="8"/>
            <rFont val="Tahoma"/>
            <family val="2"/>
          </rPr>
          <t>The methane constituent of biogas.  Biogas comes from anaerobic digestion of organic matter.</t>
        </r>
      </text>
    </comment>
    <comment ref="C29" authorId="0">
      <text>
        <r>
          <rPr>
            <b/>
            <sz val="8"/>
            <rFont val="Tahoma"/>
            <family val="2"/>
          </rPr>
          <t>Renewable fuel almost exclusively derived from common natural oils (such as vegetable oils).</t>
        </r>
      </text>
    </comment>
    <comment ref="C32" authorId="0">
      <text>
        <r>
          <rPr>
            <b/>
            <sz val="8"/>
            <rFont val="Tahoma"/>
            <family val="2"/>
          </rPr>
          <t>Renewable fuel almost exclusively derived from common natural oils (such as vegetable oils).</t>
        </r>
      </text>
    </comment>
    <comment ref="E38" authorId="0">
      <text>
        <r>
          <rPr>
            <b/>
            <sz val="8"/>
            <rFont val="Tahoma"/>
            <family val="2"/>
          </rPr>
          <t>kg CO₂e per unit</t>
        </r>
      </text>
    </comment>
    <comment ref="C43" authorId="0">
      <text>
        <r>
          <rPr>
            <b/>
            <sz val="8"/>
            <rFont val="Tahoma"/>
            <family val="2"/>
          </rPr>
          <t>Compressed low quality wood (such as sawdust and shavings) made into pellet form.</t>
        </r>
      </text>
    </comment>
    <comment ref="E50" authorId="0">
      <text>
        <r>
          <rPr>
            <b/>
            <sz val="8"/>
            <rFont val="Tahoma"/>
            <family val="2"/>
          </rPr>
          <t>kg CO₂e per unit</t>
        </r>
      </text>
    </comment>
    <comment ref="C51" authorId="0">
      <text>
        <r>
          <rPr>
            <b/>
            <sz val="8"/>
            <rFont val="Tahoma"/>
            <family val="2"/>
          </rPr>
          <t>A naturally occurring gas from the anaerobic digestion of organic materials (such as sewage and food waste), or produced intentionally as a fuel from the anaerobic digestion of biogenic substances (such as energy crops and agricultural residues).</t>
        </r>
      </text>
    </comment>
    <comment ref="C53" authorId="0">
      <text>
        <r>
          <rPr>
            <b/>
            <sz val="8"/>
            <rFont val="Tahoma"/>
            <family val="2"/>
          </rPr>
          <t>Gas collected from a landfill site. This may be used for electricity generation, collected and purified for use as a transport fuel, or be flared off</t>
        </r>
      </text>
    </comment>
  </commentList>
</comments>
</file>

<file path=xl/comments6.xml><?xml version="1.0" encoding="utf-8"?>
<comments xmlns="http://schemas.openxmlformats.org/spreadsheetml/2006/main">
  <authors>
    <author/>
  </authors>
  <commentList>
    <comment ref="E17" authorId="0">
      <text>
        <r>
          <rPr>
            <b/>
            <sz val="8"/>
            <rFont val="Tahoma"/>
            <family val="2"/>
          </rPr>
          <t>kg CO₂e per unit</t>
        </r>
      </text>
    </comment>
    <comment ref="B18" authorId="0">
      <text>
        <r>
          <rPr>
            <b/>
            <sz val="8"/>
            <rFont val="Tahoma"/>
            <family val="2"/>
          </rPr>
          <t>Gases regulated under the agreed 'Kyoto Protocol' which is an international treaty that set binding GHG reduction obligations for 37 industrialised countries.</t>
        </r>
      </text>
    </comment>
    <comment ref="E51" authorId="0">
      <text>
        <r>
          <rPr>
            <b/>
            <sz val="8"/>
            <rFont val="Tahoma"/>
            <family val="2"/>
          </rPr>
          <t>kg CO₂e per unit</t>
        </r>
      </text>
    </comment>
    <comment ref="B52" authorId="0">
      <text>
        <r>
          <rPr>
            <b/>
            <sz val="8"/>
            <rFont val="Tahoma"/>
            <family val="2"/>
          </rPr>
          <t>Blends of gases regulated under the 'Kyoto Protocol'.</t>
        </r>
      </text>
    </comment>
    <comment ref="E64" authorId="0">
      <text>
        <r>
          <rPr>
            <b/>
            <sz val="8"/>
            <rFont val="Tahoma"/>
            <family val="2"/>
          </rPr>
          <t>kg CO₂e per unit</t>
        </r>
      </text>
    </comment>
    <comment ref="B65" authorId="0">
      <text>
        <r>
          <rPr>
            <b/>
            <sz val="8"/>
            <rFont val="Tahoma"/>
            <family val="2"/>
          </rPr>
          <t>Gases covered by an international treaty (Montreal Protocol 1987) that aims to 'phase out' specific, known ozone-depleting substances.</t>
        </r>
      </text>
    </comment>
    <comment ref="E88" authorId="0">
      <text>
        <r>
          <rPr>
            <b/>
            <sz val="8"/>
            <rFont val="Tahoma"/>
            <family val="2"/>
          </rPr>
          <t>kg CO₂e per unit</t>
        </r>
      </text>
    </comment>
    <comment ref="E96" authorId="0">
      <text>
        <r>
          <rPr>
            <b/>
            <sz val="8"/>
            <rFont val="Tahoma"/>
            <family val="2"/>
          </rPr>
          <t>kg CO₂e per unit</t>
        </r>
      </text>
    </comment>
    <comment ref="E115" authorId="0">
      <text>
        <r>
          <rPr>
            <b/>
            <sz val="8"/>
            <rFont val="Tahoma"/>
            <family val="2"/>
          </rPr>
          <t>kg CO₂e per unit</t>
        </r>
      </text>
    </comment>
    <comment ref="E127" authorId="0">
      <text>
        <r>
          <rPr>
            <b/>
            <sz val="8"/>
            <rFont val="Tahoma"/>
            <family val="2"/>
          </rPr>
          <t>kg CO₂e per unit</t>
        </r>
      </text>
    </comment>
    <comment ref="B128" authorId="0">
      <text>
        <r>
          <rPr>
            <b/>
            <sz val="8"/>
            <rFont val="Tahoma"/>
            <family val="2"/>
          </rPr>
          <t>Blends of gases covered under the Montreal protocol.</t>
        </r>
      </text>
    </comment>
  </commentList>
</comments>
</file>

<file path=xl/comments7.xml><?xml version="1.0" encoding="utf-8"?>
<comments xmlns="http://schemas.openxmlformats.org/spreadsheetml/2006/main">
  <authors>
    <author/>
    <author>Rebekah Watson</author>
  </authors>
  <commentList>
    <comment ref="E23" authorId="0">
      <text>
        <r>
          <rPr>
            <b/>
            <sz val="8"/>
            <rFont val="Tahoma"/>
            <family val="2"/>
          </rPr>
          <t>kg CO₂e per unit</t>
        </r>
      </text>
    </comment>
    <comment ref="F23" authorId="0">
      <text>
        <r>
          <rPr>
            <b/>
            <sz val="8"/>
            <rFont val="Tahoma"/>
            <family val="2"/>
          </rPr>
          <t>kg CO₂e of CO₂ per unit</t>
        </r>
      </text>
    </comment>
    <comment ref="G23" authorId="0">
      <text>
        <r>
          <rPr>
            <b/>
            <sz val="8"/>
            <rFont val="Tahoma"/>
            <family val="2"/>
          </rPr>
          <t>kg CO₂e of CH₄ per unit</t>
        </r>
      </text>
    </comment>
    <comment ref="H23" authorId="0">
      <text>
        <r>
          <rPr>
            <b/>
            <sz val="8"/>
            <rFont val="Tahoma"/>
            <family val="2"/>
          </rPr>
          <t>kg CO₂e of N₂O per unit</t>
        </r>
      </text>
    </comment>
    <comment ref="I23" authorId="0">
      <text>
        <r>
          <rPr>
            <b/>
            <sz val="8"/>
            <rFont val="Tahoma"/>
            <family val="2"/>
          </rPr>
          <t>kg CO₂e per unit</t>
        </r>
      </text>
    </comment>
    <comment ref="J23" authorId="0">
      <text>
        <r>
          <rPr>
            <b/>
            <sz val="8"/>
            <rFont val="Tahoma"/>
            <family val="2"/>
          </rPr>
          <t>kg CO₂e of CO₂ per unit</t>
        </r>
      </text>
    </comment>
    <comment ref="K23" authorId="0">
      <text>
        <r>
          <rPr>
            <b/>
            <sz val="8"/>
            <rFont val="Tahoma"/>
            <family val="2"/>
          </rPr>
          <t>kg CO₂e of CH₄ per unit</t>
        </r>
      </text>
    </comment>
    <comment ref="L23" authorId="0">
      <text>
        <r>
          <rPr>
            <b/>
            <sz val="8"/>
            <rFont val="Tahoma"/>
            <family val="2"/>
          </rPr>
          <t>kg CO₂e of N₂O per unit</t>
        </r>
      </text>
    </comment>
    <comment ref="M23" authorId="0">
      <text>
        <r>
          <rPr>
            <b/>
            <sz val="8"/>
            <rFont val="Tahoma"/>
            <family val="2"/>
          </rPr>
          <t>kg CO₂e per unit</t>
        </r>
      </text>
    </comment>
    <comment ref="N23" authorId="0">
      <text>
        <r>
          <rPr>
            <b/>
            <sz val="8"/>
            <rFont val="Tahoma"/>
            <family val="2"/>
          </rPr>
          <t>kg CO₂e of CO₂ per unit</t>
        </r>
      </text>
    </comment>
    <comment ref="O23" authorId="0">
      <text>
        <r>
          <rPr>
            <b/>
            <sz val="8"/>
            <rFont val="Tahoma"/>
            <family val="2"/>
          </rPr>
          <t>kg CO₂e of CH₄ per unit</t>
        </r>
      </text>
    </comment>
    <comment ref="P23" authorId="0">
      <text>
        <r>
          <rPr>
            <b/>
            <sz val="8"/>
            <rFont val="Tahoma"/>
            <family val="2"/>
          </rPr>
          <t>kg CO₂e of N₂O per unit</t>
        </r>
      </text>
    </comment>
    <comment ref="M44" authorId="0">
      <text>
        <r>
          <rPr>
            <b/>
            <sz val="8"/>
            <rFont val="Tahoma"/>
            <family val="2"/>
          </rPr>
          <t>A vehicle with two power sources, typically petrol and electric</t>
        </r>
      </text>
    </comment>
    <comment ref="Q44" authorId="0">
      <text>
        <r>
          <rPr>
            <b/>
            <sz val="8"/>
            <rFont val="Tahoma"/>
            <family val="2"/>
          </rPr>
          <t>A compressed version of the same natural gas you receive in the home.  When compressed can be used as an alternative vehicle fuel.</t>
        </r>
      </text>
    </comment>
    <comment ref="U44" authorId="0">
      <text>
        <r>
          <rPr>
            <b/>
            <sz val="8"/>
            <rFont val="Tahoma"/>
            <family val="2"/>
          </rPr>
          <t>Alternative fuel stored in gas tanks.  Often known as 'autogas'.</t>
        </r>
      </text>
    </comment>
    <comment ref="E45" authorId="0">
      <text>
        <r>
          <rPr>
            <b/>
            <sz val="8"/>
            <rFont val="Tahoma"/>
            <family val="2"/>
          </rPr>
          <t>kg CO₂e per unit</t>
        </r>
      </text>
    </comment>
    <comment ref="F45" authorId="0">
      <text>
        <r>
          <rPr>
            <b/>
            <sz val="8"/>
            <rFont val="Tahoma"/>
            <family val="2"/>
          </rPr>
          <t>kg CO₂e of CO₂ per unit</t>
        </r>
      </text>
    </comment>
    <comment ref="G45" authorId="0">
      <text>
        <r>
          <rPr>
            <b/>
            <sz val="8"/>
            <rFont val="Tahoma"/>
            <family val="2"/>
          </rPr>
          <t>kg CO₂e of CH₄ per unit</t>
        </r>
      </text>
    </comment>
    <comment ref="H45" authorId="0">
      <text>
        <r>
          <rPr>
            <b/>
            <sz val="8"/>
            <rFont val="Tahoma"/>
            <family val="2"/>
          </rPr>
          <t>kg CO₂e of N₂O per unit</t>
        </r>
      </text>
    </comment>
    <comment ref="I45" authorId="0">
      <text>
        <r>
          <rPr>
            <b/>
            <sz val="8"/>
            <rFont val="Tahoma"/>
            <family val="2"/>
          </rPr>
          <t>kg CO₂e per unit</t>
        </r>
      </text>
    </comment>
    <comment ref="J45" authorId="0">
      <text>
        <r>
          <rPr>
            <b/>
            <sz val="8"/>
            <rFont val="Tahoma"/>
            <family val="2"/>
          </rPr>
          <t>kg CO₂e of CO₂ per unit</t>
        </r>
      </text>
    </comment>
    <comment ref="K45" authorId="0">
      <text>
        <r>
          <rPr>
            <b/>
            <sz val="8"/>
            <rFont val="Tahoma"/>
            <family val="2"/>
          </rPr>
          <t>kg CO₂e of CH₄ per unit</t>
        </r>
      </text>
    </comment>
    <comment ref="L45" authorId="0">
      <text>
        <r>
          <rPr>
            <b/>
            <sz val="8"/>
            <rFont val="Tahoma"/>
            <family val="2"/>
          </rPr>
          <t>kg CO₂e of N₂O per unit</t>
        </r>
      </text>
    </comment>
    <comment ref="M45" authorId="0">
      <text>
        <r>
          <rPr>
            <b/>
            <sz val="8"/>
            <rFont val="Tahoma"/>
            <family val="2"/>
          </rPr>
          <t>kg CO₂e per unit</t>
        </r>
      </text>
    </comment>
    <comment ref="N45" authorId="0">
      <text>
        <r>
          <rPr>
            <b/>
            <sz val="8"/>
            <rFont val="Tahoma"/>
            <family val="2"/>
          </rPr>
          <t>kg CO₂e of CO₂ per unit</t>
        </r>
      </text>
    </comment>
    <comment ref="O45" authorId="0">
      <text>
        <r>
          <rPr>
            <b/>
            <sz val="8"/>
            <rFont val="Tahoma"/>
            <family val="2"/>
          </rPr>
          <t>kg CO₂e of CH₄ per unit</t>
        </r>
      </text>
    </comment>
    <comment ref="P45" authorId="0">
      <text>
        <r>
          <rPr>
            <b/>
            <sz val="8"/>
            <rFont val="Tahoma"/>
            <family val="2"/>
          </rPr>
          <t>kg CO₂e of N₂O per unit</t>
        </r>
      </text>
    </comment>
    <comment ref="Q45" authorId="0">
      <text>
        <r>
          <rPr>
            <b/>
            <sz val="8"/>
            <rFont val="Tahoma"/>
            <family val="2"/>
          </rPr>
          <t>kg CO₂e per unit</t>
        </r>
      </text>
    </comment>
    <comment ref="R45" authorId="0">
      <text>
        <r>
          <rPr>
            <b/>
            <sz val="8"/>
            <rFont val="Tahoma"/>
            <family val="2"/>
          </rPr>
          <t>kg CO₂e of CO₂ per unit</t>
        </r>
      </text>
    </comment>
    <comment ref="S45" authorId="0">
      <text>
        <r>
          <rPr>
            <b/>
            <sz val="8"/>
            <rFont val="Tahoma"/>
            <family val="2"/>
          </rPr>
          <t>kg CO₂e of CH₄ per unit</t>
        </r>
      </text>
    </comment>
    <comment ref="T45" authorId="0">
      <text>
        <r>
          <rPr>
            <b/>
            <sz val="8"/>
            <rFont val="Tahoma"/>
            <family val="2"/>
          </rPr>
          <t>kg CO₂e of N₂O per unit</t>
        </r>
      </text>
    </comment>
    <comment ref="U45" authorId="0">
      <text>
        <r>
          <rPr>
            <b/>
            <sz val="8"/>
            <rFont val="Tahoma"/>
            <family val="2"/>
          </rPr>
          <t>kg CO₂e per unit</t>
        </r>
      </text>
    </comment>
    <comment ref="V45" authorId="0">
      <text>
        <r>
          <rPr>
            <b/>
            <sz val="8"/>
            <rFont val="Tahoma"/>
            <family val="2"/>
          </rPr>
          <t>kg CO₂e of CO₂ per unit</t>
        </r>
      </text>
    </comment>
    <comment ref="W45" authorId="0">
      <text>
        <r>
          <rPr>
            <b/>
            <sz val="8"/>
            <rFont val="Tahoma"/>
            <family val="2"/>
          </rPr>
          <t>kg CO₂e of CH₄ per unit</t>
        </r>
      </text>
    </comment>
    <comment ref="X45" authorId="0">
      <text>
        <r>
          <rPr>
            <b/>
            <sz val="8"/>
            <rFont val="Tahoma"/>
            <family val="2"/>
          </rPr>
          <t>kg CO₂e of N₂O per unit</t>
        </r>
      </text>
    </comment>
    <comment ref="Y45" authorId="0">
      <text>
        <r>
          <rPr>
            <b/>
            <sz val="8"/>
            <rFont val="Tahoma"/>
            <family val="2"/>
          </rPr>
          <t>kg CO₂e per unit</t>
        </r>
      </text>
    </comment>
    <comment ref="Z45" authorId="0">
      <text>
        <r>
          <rPr>
            <b/>
            <sz val="8"/>
            <rFont val="Tahoma"/>
            <family val="2"/>
          </rPr>
          <t>kg CO₂e of CO₂ per unit</t>
        </r>
      </text>
    </comment>
    <comment ref="AA45" authorId="0">
      <text>
        <r>
          <rPr>
            <b/>
            <sz val="8"/>
            <rFont val="Tahoma"/>
            <family val="2"/>
          </rPr>
          <t>kg CO₂e of CH₄ per unit</t>
        </r>
      </text>
    </comment>
    <comment ref="AB45" authorId="0">
      <text>
        <r>
          <rPr>
            <b/>
            <sz val="8"/>
            <rFont val="Tahoma"/>
            <family val="2"/>
          </rPr>
          <t>kg CO₂e of N₂O per unit</t>
        </r>
      </text>
    </comment>
    <comment ref="E57" authorId="0">
      <text>
        <r>
          <rPr>
            <b/>
            <sz val="8"/>
            <rFont val="Tahoma"/>
            <family val="2"/>
          </rPr>
          <t>kg CO₂e per unit</t>
        </r>
      </text>
    </comment>
    <comment ref="F57" authorId="0">
      <text>
        <r>
          <rPr>
            <b/>
            <sz val="8"/>
            <rFont val="Tahoma"/>
            <family val="2"/>
          </rPr>
          <t>kg CO₂e of CO₂ per unit</t>
        </r>
      </text>
    </comment>
    <comment ref="G57" authorId="0">
      <text>
        <r>
          <rPr>
            <b/>
            <sz val="8"/>
            <rFont val="Tahoma"/>
            <family val="2"/>
          </rPr>
          <t>kg CO₂e of CH₄ per unit</t>
        </r>
      </text>
    </comment>
    <comment ref="H57" authorId="0">
      <text>
        <r>
          <rPr>
            <b/>
            <sz val="8"/>
            <rFont val="Tahoma"/>
            <family val="2"/>
          </rPr>
          <t>kg CO₂e of N₂O per unit</t>
        </r>
      </text>
    </comment>
    <comment ref="C58" authorId="0">
      <text>
        <r>
          <rPr>
            <b/>
            <sz val="8"/>
            <rFont val="Tahoma"/>
            <family val="2"/>
          </rPr>
          <t>Mopeds/scooters up to 125cc.</t>
        </r>
      </text>
    </comment>
    <comment ref="C60" authorId="0">
      <text>
        <r>
          <rPr>
            <b/>
            <sz val="8"/>
            <rFont val="Tahoma"/>
            <family val="2"/>
          </rPr>
          <t>125cc to 500cc</t>
        </r>
      </text>
    </comment>
    <comment ref="C62" authorId="0">
      <text>
        <r>
          <rPr>
            <b/>
            <sz val="8"/>
            <rFont val="Tahoma"/>
            <family val="2"/>
          </rPr>
          <t>500cc +</t>
        </r>
      </text>
    </comment>
    <comment ref="C64" authorId="0">
      <text>
        <r>
          <rPr>
            <b/>
            <sz val="8"/>
            <rFont val="Tahoma"/>
            <family val="2"/>
          </rPr>
          <t>Unknown engine size</t>
        </r>
      </text>
    </comment>
    <comment ref="C24" authorId="1">
      <text>
        <r>
          <rPr>
            <sz val="8"/>
            <rFont val="Tahoma"/>
            <family val="2"/>
          </rPr>
          <t>This is the smallest category of car sometimes referred to as a city car. Examples include: Citroën C1, Fiat/Alfa Romeo 500 and Panda, Peugeot 107, Volkswagen up!, Renault TWINGO, Toyota AYGO, smart fortwo and Hyundai i 10.</t>
        </r>
      </text>
    </comment>
    <comment ref="C26" authorId="1">
      <text>
        <r>
          <rPr>
            <sz val="8"/>
            <rFont val="Tahoma"/>
            <family val="2"/>
          </rPr>
          <t>This is a car that is larger than a city car, but smaller than a small family car. Examples include: Ford Fiesta, Renault CLIO, Volkswagen Polo, Citroën C2 and C3, Opel Corsa, Peugeot 208, and Toyota Yaris.</t>
        </r>
        <r>
          <rPr>
            <sz val="9"/>
            <rFont val="Tahoma"/>
            <family val="2"/>
          </rPr>
          <t xml:space="preserve">
</t>
        </r>
      </text>
    </comment>
    <comment ref="C28" authorId="1">
      <text>
        <r>
          <rPr>
            <sz val="8"/>
            <rFont val="Tahoma"/>
            <family val="2"/>
          </rPr>
          <t>This is a small, compact family car. Examples include: Volkswagen Golf, Ford Focus, Opel Astra, Audi A3, BMW 1 Series, Renault Mégane and Toyota Auris.</t>
        </r>
        <r>
          <rPr>
            <sz val="9"/>
            <rFont val="Tahoma"/>
            <family val="2"/>
          </rPr>
          <t xml:space="preserve">
</t>
        </r>
      </text>
    </comment>
    <comment ref="C30" authorId="1">
      <text>
        <r>
          <rPr>
            <sz val="8"/>
            <rFont val="Tahoma"/>
            <family val="2"/>
          </rPr>
          <t>This is classed as a large family car. Examples include: BMW 3 Series, ŠKODA Octavia, Volkswagen Passat, Audi A4, Mercedes Benz C Class and Peugeot 508.</t>
        </r>
      </text>
    </comment>
    <comment ref="C32" authorId="1">
      <text>
        <r>
          <rPr>
            <sz val="8"/>
            <rFont val="Tahoma"/>
            <family val="2"/>
          </rPr>
          <t>These are large cars. Examples include: BMW 5 Series, Audi A5 and A6, Mercedes Benz E Class and Skoda Superb.</t>
        </r>
      </text>
    </comment>
    <comment ref="C34" authorId="1">
      <text>
        <r>
          <rPr>
            <sz val="8"/>
            <rFont val="Tahoma"/>
            <family val="2"/>
          </rPr>
          <t>This is a luxury car which is niche in the European market. Examples include: Jaguar XF, Mercedes-Benz S-Class, .BMW 7 series, Audi A8, Porsche Panamera and Lexus LS.</t>
        </r>
      </text>
    </comment>
    <comment ref="C36" authorId="1">
      <text>
        <r>
          <rPr>
            <sz val="8"/>
            <rFont val="Tahoma"/>
            <family val="2"/>
          </rPr>
          <t xml:space="preserve">Sport cars are a small, usually two seater with two doors and designed for speed, high acceleration, and manoeuvrability. Examples include: Mercedes-Benz SLK, Audi TT, Porsche 911 and Boxster, and Peugeot RCZ. </t>
        </r>
      </text>
    </comment>
    <comment ref="C38" authorId="1">
      <text>
        <r>
          <rPr>
            <sz val="8"/>
            <rFont val="Tahoma"/>
            <family val="2"/>
          </rPr>
          <t>These are sport utility vehicles (SUVs) which have off-road capabilities and four-wheel drive. Examples include: Suzuki Jimny, Land Rover Discovery and Defender, Toyota Land Cruiser, and Nissan Pathfinder.</t>
        </r>
      </text>
    </comment>
    <comment ref="C40" authorId="1">
      <text>
        <r>
          <rPr>
            <sz val="8"/>
            <rFont val="Tahoma"/>
            <family val="2"/>
          </rPr>
          <t xml:space="preserve">These are multipurpose cars. Examples include: Ford C-Max, Renault Scenic, Volkswagen Touran, Opel Zafira, Ford B-Max, and Citroën C3 Picasso and C4 Picasso. </t>
        </r>
      </text>
    </comment>
    <comment ref="Q23" authorId="0">
      <text>
        <r>
          <rPr>
            <b/>
            <sz val="8"/>
            <rFont val="Tahoma"/>
            <family val="2"/>
          </rPr>
          <t>kg CO₂e per unit</t>
        </r>
      </text>
    </comment>
    <comment ref="R23" authorId="0">
      <text>
        <r>
          <rPr>
            <b/>
            <sz val="8"/>
            <rFont val="Tahoma"/>
            <family val="2"/>
          </rPr>
          <t>kg CO₂e of CO₂ per unit</t>
        </r>
      </text>
    </comment>
    <comment ref="S23" authorId="0">
      <text>
        <r>
          <rPr>
            <b/>
            <sz val="8"/>
            <rFont val="Tahoma"/>
            <family val="2"/>
          </rPr>
          <t>kg CO₂e of CH₄ per unit</t>
        </r>
      </text>
    </comment>
    <comment ref="T23" authorId="0">
      <text>
        <r>
          <rPr>
            <b/>
            <sz val="8"/>
            <rFont val="Tahoma"/>
            <family val="2"/>
          </rPr>
          <t>kg CO₂e of N₂O per unit</t>
        </r>
      </text>
    </comment>
    <comment ref="U23" authorId="0">
      <text>
        <r>
          <rPr>
            <b/>
            <sz val="8"/>
            <rFont val="Tahoma"/>
            <family val="2"/>
          </rPr>
          <t>kg CO₂e per unit</t>
        </r>
      </text>
    </comment>
    <comment ref="V23" authorId="0">
      <text>
        <r>
          <rPr>
            <b/>
            <sz val="8"/>
            <rFont val="Tahoma"/>
            <family val="2"/>
          </rPr>
          <t>kg CO₂e of CO₂ per unit</t>
        </r>
      </text>
    </comment>
    <comment ref="W23" authorId="0">
      <text>
        <r>
          <rPr>
            <b/>
            <sz val="8"/>
            <rFont val="Tahoma"/>
            <family val="2"/>
          </rPr>
          <t>kg CO₂e of CH₄ per unit</t>
        </r>
      </text>
    </comment>
    <comment ref="X23" authorId="0">
      <text>
        <r>
          <rPr>
            <b/>
            <sz val="8"/>
            <rFont val="Tahoma"/>
            <family val="2"/>
          </rPr>
          <t>kg CO₂e of N₂O per unit</t>
        </r>
      </text>
    </comment>
    <comment ref="AC45" authorId="0">
      <text>
        <r>
          <rPr>
            <b/>
            <sz val="8"/>
            <rFont val="Tahoma"/>
            <family val="2"/>
          </rPr>
          <t>kg CO₂e per unit</t>
        </r>
      </text>
    </comment>
    <comment ref="AD45" authorId="0">
      <text>
        <r>
          <rPr>
            <b/>
            <sz val="8"/>
            <rFont val="Tahoma"/>
            <family val="2"/>
          </rPr>
          <t>kg CO₂e of CO₂ per unit</t>
        </r>
      </text>
    </comment>
    <comment ref="AE45" authorId="0">
      <text>
        <r>
          <rPr>
            <b/>
            <sz val="8"/>
            <rFont val="Tahoma"/>
            <family val="2"/>
          </rPr>
          <t>kg CO₂e of CH₄ per unit</t>
        </r>
      </text>
    </comment>
    <comment ref="AF45" authorId="0">
      <text>
        <r>
          <rPr>
            <b/>
            <sz val="8"/>
            <rFont val="Tahoma"/>
            <family val="2"/>
          </rPr>
          <t>kg CO₂e of N₂O per unit</t>
        </r>
      </text>
    </comment>
    <comment ref="AG45" authorId="0">
      <text>
        <r>
          <rPr>
            <b/>
            <sz val="8"/>
            <rFont val="Tahoma"/>
            <family val="2"/>
          </rPr>
          <t>kg CO₂e per unit</t>
        </r>
      </text>
    </comment>
    <comment ref="AH45" authorId="0">
      <text>
        <r>
          <rPr>
            <b/>
            <sz val="8"/>
            <rFont val="Tahoma"/>
            <family val="2"/>
          </rPr>
          <t>kg CO₂e of CO₂ per unit</t>
        </r>
      </text>
    </comment>
    <comment ref="AI45" authorId="0">
      <text>
        <r>
          <rPr>
            <b/>
            <sz val="8"/>
            <rFont val="Tahoma"/>
            <family val="2"/>
          </rPr>
          <t>kg CO₂e of CH₄ per unit</t>
        </r>
      </text>
    </comment>
    <comment ref="AJ45" authorId="0">
      <text>
        <r>
          <rPr>
            <b/>
            <sz val="8"/>
            <rFont val="Tahoma"/>
            <family val="2"/>
          </rPr>
          <t>kg CO₂e of N₂O per unit</t>
        </r>
      </text>
    </comment>
    <comment ref="C46" authorId="0">
      <text>
        <r>
          <rPr>
            <b/>
            <sz val="8"/>
            <rFont val="Tahoma"/>
            <family val="2"/>
          </rPr>
          <t>Petrol/LPG/CNG - up to a 1.4-litre engine
Diesel - up to a 1.7-litre engine
Others - vehicles models of a similar size (i.e. market segment A or B)</t>
        </r>
      </text>
    </comment>
    <comment ref="C48" authorId="0">
      <text>
        <r>
          <rPr>
            <b/>
            <sz val="8"/>
            <rFont val="Tahoma"/>
            <family val="2"/>
          </rPr>
          <t>Petrol/LPG/CNG - from 1.4-litre to 2.0-litre engine
Diesel - from 1.7-litre to 2.0-litre engine
Others - vehicles models of a similar size (i.e. generally market segment C)</t>
        </r>
      </text>
    </comment>
    <comment ref="C50" authorId="0">
      <text>
        <r>
          <rPr>
            <b/>
            <sz val="8"/>
            <rFont val="Tahoma"/>
            <family val="2"/>
          </rPr>
          <t>Petrol/LPG/CNG - 2.0-litre engine +
Diesel - 2.0-litre engine +
Others - vehicles models of a similar size (i.e. generally market segment D and above)</t>
        </r>
      </text>
    </comment>
    <comment ref="C52" authorId="0">
      <text>
        <r>
          <rPr>
            <b/>
            <sz val="8"/>
            <rFont val="Tahoma"/>
            <family val="2"/>
          </rPr>
          <t>Unknown engine size.</t>
        </r>
      </text>
    </comment>
  </commentList>
</comments>
</file>

<file path=xl/comments8.xml><?xml version="1.0" encoding="utf-8"?>
<comments xmlns="http://schemas.openxmlformats.org/spreadsheetml/2006/main">
  <authors>
    <author/>
  </authors>
  <commentList>
    <comment ref="F22" authorId="0">
      <text>
        <r>
          <rPr>
            <b/>
            <sz val="8"/>
            <rFont val="Tahoma"/>
            <family val="2"/>
          </rPr>
          <t>kg CO₂e per unit</t>
        </r>
      </text>
    </comment>
    <comment ref="G22" authorId="0">
      <text>
        <r>
          <rPr>
            <b/>
            <sz val="8"/>
            <rFont val="Tahoma"/>
            <family val="2"/>
          </rPr>
          <t>kg CO₂e of CO₂ per unit</t>
        </r>
      </text>
    </comment>
    <comment ref="H22" authorId="0">
      <text>
        <r>
          <rPr>
            <b/>
            <sz val="8"/>
            <rFont val="Tahoma"/>
            <family val="2"/>
          </rPr>
          <t>kg CO₂e of CH₄ per unit</t>
        </r>
      </text>
    </comment>
    <comment ref="I22" authorId="0">
      <text>
        <r>
          <rPr>
            <b/>
            <sz val="8"/>
            <rFont val="Tahoma"/>
            <family val="2"/>
          </rPr>
          <t>kg CO₂e of N₂O per unit</t>
        </r>
      </text>
    </comment>
    <comment ref="B23" authorId="0">
      <text>
        <r>
          <rPr>
            <b/>
            <sz val="8"/>
            <rFont val="Tahoma"/>
            <family val="2"/>
          </rPr>
          <t>Emissions associated with the generation of electricity at a power station.  Electricity generation factors do not include transmission and distribution.</t>
        </r>
      </text>
    </comment>
  </commentList>
</comments>
</file>

<file path=xl/comments9.xml><?xml version="1.0" encoding="utf-8"?>
<comments xmlns="http://schemas.openxmlformats.org/spreadsheetml/2006/main">
  <authors>
    <author/>
  </authors>
  <commentList>
    <comment ref="F19" authorId="0">
      <text>
        <r>
          <rPr>
            <b/>
            <sz val="8"/>
            <rFont val="Tahoma"/>
            <family val="2"/>
          </rPr>
          <t>kg CO₂e per unit</t>
        </r>
      </text>
    </comment>
    <comment ref="G19" authorId="0">
      <text>
        <r>
          <rPr>
            <b/>
            <sz val="8"/>
            <rFont val="Tahoma"/>
            <family val="2"/>
          </rPr>
          <t>kg CO₂e of CO₂ per unit</t>
        </r>
      </text>
    </comment>
    <comment ref="H19" authorId="0">
      <text>
        <r>
          <rPr>
            <b/>
            <sz val="8"/>
            <rFont val="Tahoma"/>
            <family val="2"/>
          </rPr>
          <t>kg CO₂e of CH₄ per unit</t>
        </r>
      </text>
    </comment>
    <comment ref="I19" authorId="0">
      <text>
        <r>
          <rPr>
            <b/>
            <sz val="8"/>
            <rFont val="Tahoma"/>
            <family val="2"/>
          </rPr>
          <t>kg CO₂e of N₂O per unit</t>
        </r>
      </text>
    </comment>
    <comment ref="B20" authorId="0">
      <text>
        <r>
          <rPr>
            <b/>
            <sz val="8"/>
            <rFont val="Tahoma"/>
            <family val="2"/>
          </rPr>
          <t>Emissions impact of the efficiency losses experienced in getting electricity from the power plant to the end user.</t>
        </r>
      </text>
    </comment>
    <comment ref="F24" authorId="0">
      <text>
        <r>
          <rPr>
            <b/>
            <sz val="8"/>
            <rFont val="Tahoma"/>
            <family val="2"/>
          </rPr>
          <t>kg CO₂ per unit</t>
        </r>
      </text>
    </comment>
    <comment ref="B25" authorId="0">
      <text>
        <r>
          <rPr>
            <b/>
            <sz val="8"/>
            <rFont val="Tahoma"/>
            <family val="2"/>
          </rPr>
          <t>Emissions impact of the efficiency losses experienced in getting electricity from the power plant to the end user.</t>
        </r>
      </text>
    </comment>
    <comment ref="C85" authorId="0">
      <text>
        <r>
          <rPr>
            <b/>
            <sz val="8"/>
            <rFont val="Tahoma"/>
            <family val="2"/>
          </rPr>
          <t>Countries not in the 'organisation for economic co-operation and development' in Europe and Eurasia</t>
        </r>
      </text>
    </comment>
    <comment ref="F89" authorId="0">
      <text>
        <r>
          <rPr>
            <b/>
            <sz val="8"/>
            <rFont val="Tahoma"/>
            <family val="2"/>
          </rPr>
          <t>kg CO₂e per unit</t>
        </r>
      </text>
    </comment>
    <comment ref="G89" authorId="0">
      <text>
        <r>
          <rPr>
            <b/>
            <sz val="8"/>
            <rFont val="Tahoma"/>
            <family val="2"/>
          </rPr>
          <t>kg CO₂e of CO₂ per unit</t>
        </r>
      </text>
    </comment>
    <comment ref="H89" authorId="0">
      <text>
        <r>
          <rPr>
            <b/>
            <sz val="8"/>
            <rFont val="Tahoma"/>
            <family val="2"/>
          </rPr>
          <t>kg CO₂e of CH₄ per unit</t>
        </r>
      </text>
    </comment>
    <comment ref="I89" authorId="0">
      <text>
        <r>
          <rPr>
            <b/>
            <sz val="8"/>
            <rFont val="Tahoma"/>
            <family val="2"/>
          </rPr>
          <t>kg CO₂e of N₂O per unit</t>
        </r>
      </text>
    </comment>
  </commentList>
</comments>
</file>

<file path=xl/sharedStrings.xml><?xml version="1.0" encoding="utf-8"?>
<sst xmlns="http://schemas.openxmlformats.org/spreadsheetml/2006/main" count="2838" uniqueCount="862">
  <si>
    <t>cu ft</t>
  </si>
  <si>
    <t>lb</t>
  </si>
  <si>
    <t>k</t>
  </si>
  <si>
    <t xml:space="preserve"> For example, to convert from kWh to GJ, multiply the kWh value by 0.036.</t>
  </si>
  <si>
    <t>yd</t>
  </si>
  <si>
    <t>Inch, in</t>
  </si>
  <si>
    <t>Bbl (US,P)</t>
  </si>
  <si>
    <t>Aviation Spirit</t>
  </si>
  <si>
    <t>Biodiesel (BtL or HVO)</t>
  </si>
  <si>
    <t>in</t>
  </si>
  <si>
    <t>WTT- UK &amp; overseas elec</t>
  </si>
  <si>
    <t>Freighting goods</t>
  </si>
  <si>
    <t>Emissions source:</t>
  </si>
  <si>
    <t>Kilocalorie, kcal</t>
  </si>
  <si>
    <t>Gross CV</t>
  </si>
  <si>
    <r>
      <t xml:space="preserve">10 </t>
    </r>
    <r>
      <rPr>
        <vertAlign val="superscript"/>
        <sz val="11"/>
        <color indexed="56"/>
        <rFont val="Calibri"/>
        <family val="2"/>
      </rPr>
      <t>6</t>
    </r>
  </si>
  <si>
    <t>None</t>
  </si>
  <si>
    <t>Coal (industrial)</t>
  </si>
  <si>
    <t>Centimetres, cm</t>
  </si>
  <si>
    <t>WTT- fuels</t>
  </si>
  <si>
    <t>Year:</t>
  </si>
  <si>
    <t>Yard, yd</t>
  </si>
  <si>
    <t>Mega</t>
  </si>
  <si>
    <t>Managed assets- vehicles</t>
  </si>
  <si>
    <t>T</t>
  </si>
  <si>
    <t>m</t>
  </si>
  <si>
    <t>Gigajoule, GJ</t>
  </si>
  <si>
    <t>Imperial gallon</t>
  </si>
  <si>
    <t>Delivery vehicles</t>
  </si>
  <si>
    <t>ton (UK, long ton)</t>
  </si>
  <si>
    <t>Net CV</t>
  </si>
  <si>
    <t>toe</t>
  </si>
  <si>
    <t>Length / distance</t>
  </si>
  <si>
    <t>Version:</t>
  </si>
  <si>
    <t>Tonne oil equivalent, toe</t>
  </si>
  <si>
    <t>Fuel Oil</t>
  </si>
  <si>
    <t>Feet, ft</t>
  </si>
  <si>
    <t>Why is the impact of flying in business class higher than economy?</t>
  </si>
  <si>
    <t>The activity data (km) is multiplied by the appropriate conversion factors to produce company E's passenger vehicle emissions.</t>
  </si>
  <si>
    <t>Water treatment</t>
  </si>
  <si>
    <t>cm</t>
  </si>
  <si>
    <t>BioETBE</t>
  </si>
  <si>
    <t>Business travel- land</t>
  </si>
  <si>
    <t>Aviation Turbine Fuel</t>
  </si>
  <si>
    <t>Kilo</t>
  </si>
  <si>
    <t>Litres, L</t>
  </si>
  <si>
    <t>Using the abbreviation table</t>
  </si>
  <si>
    <t>Other fuels</t>
  </si>
  <si>
    <t>Kilowatt-hour, kWh</t>
  </si>
  <si>
    <r>
      <t>Methane (CH</t>
    </r>
    <r>
      <rPr>
        <vertAlign val="subscript"/>
        <sz val="11"/>
        <color indexed="56"/>
        <rFont val="Arial"/>
        <family val="2"/>
      </rPr>
      <t>4</t>
    </r>
    <r>
      <rPr>
        <sz val="11"/>
        <color indexed="56"/>
        <rFont val="Arial"/>
        <family val="2"/>
      </rPr>
      <t>)</t>
    </r>
  </si>
  <si>
    <t>Tera</t>
  </si>
  <si>
    <t>Gases</t>
  </si>
  <si>
    <r>
      <t>m</t>
    </r>
    <r>
      <rPr>
        <b/>
        <vertAlign val="superscript"/>
        <sz val="11"/>
        <color indexed="56"/>
        <rFont val="Calibri"/>
        <family val="2"/>
      </rPr>
      <t>3</t>
    </r>
  </si>
  <si>
    <t>Coal (domestic)</t>
  </si>
  <si>
    <r>
      <t xml:space="preserve">10 </t>
    </r>
    <r>
      <rPr>
        <vertAlign val="superscript"/>
        <sz val="11"/>
        <color indexed="56"/>
        <rFont val="Calibri"/>
        <family val="2"/>
      </rPr>
      <t>15</t>
    </r>
  </si>
  <si>
    <t>US gallon</t>
  </si>
  <si>
    <t>Grasses/Straw</t>
  </si>
  <si>
    <t>What and why?</t>
  </si>
  <si>
    <t>Material use</t>
  </si>
  <si>
    <r>
      <t>Cubic metres, m</t>
    </r>
    <r>
      <rPr>
        <b/>
        <vertAlign val="superscript"/>
        <sz val="11"/>
        <color indexed="56"/>
        <rFont val="Calibri"/>
        <family val="2"/>
      </rPr>
      <t>3</t>
    </r>
  </si>
  <si>
    <t>Volume</t>
  </si>
  <si>
    <t>Peta</t>
  </si>
  <si>
    <t>therm</t>
  </si>
  <si>
    <t>Standard form</t>
  </si>
  <si>
    <t>Therm</t>
  </si>
  <si>
    <r>
      <t>Carbon Dioxide (CO</t>
    </r>
    <r>
      <rPr>
        <vertAlign val="subscript"/>
        <sz val="11"/>
        <color indexed="56"/>
        <rFont val="Arial"/>
        <family val="2"/>
      </rPr>
      <t>2</t>
    </r>
    <r>
      <rPr>
        <sz val="11"/>
        <color indexed="56"/>
        <rFont val="Arial"/>
        <family val="2"/>
      </rPr>
      <t>)</t>
    </r>
  </si>
  <si>
    <t>Year</t>
  </si>
  <si>
    <t>Nautical miles, nmi or NM</t>
  </si>
  <si>
    <t>Do the conversion factors take into account the age of vehicles?</t>
  </si>
  <si>
    <r>
      <t xml:space="preserve">10 </t>
    </r>
    <r>
      <rPr>
        <vertAlign val="superscript"/>
        <sz val="11"/>
        <color indexed="56"/>
        <rFont val="Calibri"/>
        <family val="2"/>
      </rPr>
      <t>9</t>
    </r>
  </si>
  <si>
    <t>To convert from the units of measure in the columns on the left hand side of the table to the units of measure in the column headers in the same tables, simply multiple by the factor displayed where the two units meet on the table.</t>
  </si>
  <si>
    <t>Bioethanol</t>
  </si>
  <si>
    <t>Is there any guidance to help me calculate the refrigerant leakage for my particular air conditioning system?</t>
  </si>
  <si>
    <t>CNG</t>
  </si>
  <si>
    <t>Business travel- air</t>
  </si>
  <si>
    <t>Abbreviation</t>
  </si>
  <si>
    <t>Metre, m</t>
  </si>
  <si>
    <t>nmi</t>
  </si>
  <si>
    <t>Gas Oil</t>
  </si>
  <si>
    <t>Symbol</t>
  </si>
  <si>
    <t>Commonly Used Fossil Fuels</t>
  </si>
  <si>
    <t>Bioenergy</t>
  </si>
  <si>
    <t>UK electricity</t>
  </si>
  <si>
    <t>Giga</t>
  </si>
  <si>
    <t>Miles, mi</t>
  </si>
  <si>
    <t>Implications</t>
  </si>
  <si>
    <t xml:space="preserve">Biomethane </t>
  </si>
  <si>
    <t>tonne, t (metric ton)</t>
  </si>
  <si>
    <t>Is reporting T&amp;D compulsory?</t>
  </si>
  <si>
    <t>-</t>
  </si>
  <si>
    <t>GJ/tonne</t>
  </si>
  <si>
    <t>Coking Coal</t>
  </si>
  <si>
    <t>Barrel (US, petroleum), bbl</t>
  </si>
  <si>
    <t>Weight/mass</t>
  </si>
  <si>
    <t>ton (US)</t>
  </si>
  <si>
    <t>Naphtha</t>
  </si>
  <si>
    <t>Scope 1</t>
  </si>
  <si>
    <t>kg</t>
  </si>
  <si>
    <t>mi</t>
  </si>
  <si>
    <t>Waste disposal</t>
  </si>
  <si>
    <t>Natural Gas</t>
  </si>
  <si>
    <t>Scope 3</t>
  </si>
  <si>
    <t>Energy</t>
  </si>
  <si>
    <t>G</t>
  </si>
  <si>
    <t>The total km travelled is multiplied by the appropriate conversion factor to produce company Q's passenger vehicle emissions.</t>
  </si>
  <si>
    <t>Wood Pellets</t>
  </si>
  <si>
    <t>Biogas</t>
  </si>
  <si>
    <t>Scope 2</t>
  </si>
  <si>
    <t>Cubic feet, cu ft</t>
  </si>
  <si>
    <t>Burning Oil</t>
  </si>
  <si>
    <t>Calculating emissions from T&amp;D</t>
  </si>
  <si>
    <t>Wood Chips</t>
  </si>
  <si>
    <t>Imp. gallon</t>
  </si>
  <si>
    <t>Business travel- sea</t>
  </si>
  <si>
    <r>
      <t>I know the average gCO</t>
    </r>
    <r>
      <rPr>
        <b/>
        <vertAlign val="subscript"/>
        <sz val="9.9"/>
        <color indexed="56"/>
        <rFont val="Calibri"/>
        <family val="2"/>
      </rPr>
      <t>2</t>
    </r>
    <r>
      <rPr>
        <b/>
        <sz val="11"/>
        <color indexed="56"/>
        <rFont val="Calibri"/>
        <family val="2"/>
      </rPr>
      <t>/km of my passenger vehicles as well as mileage; can this be used to improve my calculations?</t>
    </r>
  </si>
  <si>
    <r>
      <t xml:space="preserve">10 </t>
    </r>
    <r>
      <rPr>
        <vertAlign val="superscript"/>
        <sz val="11"/>
        <color indexed="56"/>
        <rFont val="Calibri"/>
        <family val="2"/>
      </rPr>
      <t>3</t>
    </r>
  </si>
  <si>
    <t>I need a conversion factor for ‘therms’, how can I convert the kWh conversion factors to suit my needs?</t>
  </si>
  <si>
    <t>Passenger vehicles</t>
  </si>
  <si>
    <t>Fuels</t>
  </si>
  <si>
    <t>Using the conversions table</t>
  </si>
  <si>
    <t>FAQs</t>
  </si>
  <si>
    <t>L</t>
  </si>
  <si>
    <t>Transmission and distribution</t>
  </si>
  <si>
    <t>ton (US, short ton)</t>
  </si>
  <si>
    <t>ft</t>
  </si>
  <si>
    <t>WTT- delivery vehs &amp; freight</t>
  </si>
  <si>
    <t>LPG</t>
  </si>
  <si>
    <t>kWh</t>
  </si>
  <si>
    <t>kcal</t>
  </si>
  <si>
    <t>km</t>
  </si>
  <si>
    <t>M</t>
  </si>
  <si>
    <t>Refrigerant &amp; other</t>
  </si>
  <si>
    <t>Water supply</t>
  </si>
  <si>
    <t>Pound, lb</t>
  </si>
  <si>
    <t>tonne</t>
  </si>
  <si>
    <t>Scope:</t>
  </si>
  <si>
    <t>Biodiesel (ME)</t>
  </si>
  <si>
    <t>Kilogram, kg</t>
  </si>
  <si>
    <t>Wood Logs</t>
  </si>
  <si>
    <t>litres/tonne</t>
  </si>
  <si>
    <t>Kilometres, km</t>
  </si>
  <si>
    <t>ton (UK)</t>
  </si>
  <si>
    <t>Expiry:</t>
  </si>
  <si>
    <t>kWh/kg</t>
  </si>
  <si>
    <t>Number</t>
  </si>
  <si>
    <t>P</t>
  </si>
  <si>
    <t>LNG</t>
  </si>
  <si>
    <r>
      <t xml:space="preserve">10 </t>
    </r>
    <r>
      <rPr>
        <vertAlign val="superscript"/>
        <sz val="11"/>
        <color indexed="56"/>
        <rFont val="Calibri"/>
        <family val="2"/>
      </rPr>
      <t>12</t>
    </r>
  </si>
  <si>
    <t>GJ</t>
  </si>
  <si>
    <t xml:space="preserve"> GHG emissions = activity data x emission conversion factor</t>
  </si>
  <si>
    <t>I need a conversion factor for my specific % biofuel blend, rather than the “average biofuel blend” factor that is reported here.</t>
  </si>
  <si>
    <t>Example of calculating emissions from bioenergy</t>
  </si>
  <si>
    <t>The activity data (litres of fuel) is multiplied by the appropriate conversion factor to produce company B's Scope 1 biodiesel emissions.</t>
  </si>
  <si>
    <r>
      <t xml:space="preserve">Further guidance on how to calculate refrigerant leakage is provided in Defra’s </t>
    </r>
    <r>
      <rPr>
        <u val="single"/>
        <sz val="11"/>
        <color indexed="12"/>
        <rFont val="Calibri"/>
        <family val="2"/>
      </rPr>
      <t>'Environmental reporting guidelines'</t>
    </r>
    <r>
      <rPr>
        <sz val="11"/>
        <color indexed="56"/>
        <rFont val="Calibri"/>
        <family val="2"/>
      </rPr>
      <t>.</t>
    </r>
  </si>
  <si>
    <t>Do I need to report all refrigerant types and gases with global warming potential in Scope 1?</t>
  </si>
  <si>
    <t>No, only Kyoto Protocol gases need to be reported under Scope 1, all non-Kyoto gases (e.g. Montreal Protocol gases) should be reported separately.</t>
  </si>
  <si>
    <t xml:space="preserve">Example of calculating emissions from passenger vehicles
</t>
  </si>
  <si>
    <t>Example of calculating emissions from UK electricity</t>
  </si>
  <si>
    <t>Example of calculating emissions from water supply</t>
  </si>
  <si>
    <t>Example of calculating emissions from water treatment</t>
  </si>
  <si>
    <t>Example of calculating emissions from air travel</t>
  </si>
  <si>
    <t>Example of calculating emissions from business travel- sea</t>
  </si>
  <si>
    <t>The total km travelled on the ferry is multiplied by the appropriate conversion factors to produce company M's Scope 3 emissions at sea.</t>
  </si>
  <si>
    <t>Example of calculating emissions from business travel - land</t>
  </si>
  <si>
    <t>Example of calculating emissions from freighting goods</t>
  </si>
  <si>
    <t>Example of calculating emissions from managed assets- vehicles</t>
  </si>
  <si>
    <t>Scope 1 factors</t>
  </si>
  <si>
    <t>Scope 3 factors</t>
  </si>
  <si>
    <t>Scope 2 factors</t>
  </si>
  <si>
    <t>Other</t>
  </si>
  <si>
    <t>Introduction</t>
  </si>
  <si>
    <t xml:space="preserve">We annually publish a new set of factors at the end of May. Compared to the previous year’s factors, changes may be made due to new data availability, methodology improvements or corrections to errors in methodology.  </t>
  </si>
  <si>
    <t>Annual update and republication</t>
  </si>
  <si>
    <t>Factor set:</t>
  </si>
  <si>
    <t>Guidance</t>
  </si>
  <si>
    <t>Example of calculating emissions from fuels</t>
  </si>
  <si>
    <t>Why has the electricity factor changed?</t>
  </si>
  <si>
    <t>Which year of emissions should I report on with these factors?</t>
  </si>
  <si>
    <t>How is this spreadsheet organised?</t>
  </si>
  <si>
    <t>How do I calculate my GHG emissions for a particular activity?</t>
  </si>
  <si>
    <t>For which gases can I report on emissions with these factors?</t>
  </si>
  <si>
    <r>
      <t xml:space="preserve">● </t>
    </r>
    <r>
      <rPr>
        <b/>
        <sz val="11"/>
        <color indexed="56"/>
        <rFont val="Calibri"/>
        <family val="2"/>
      </rPr>
      <t>An example</t>
    </r>
    <r>
      <rPr>
        <sz val="11"/>
        <color indexed="56"/>
        <rFont val="Calibri"/>
        <family val="2"/>
      </rPr>
      <t xml:space="preserve"> of how to calculate emissions from this activity</t>
    </r>
  </si>
  <si>
    <t>● The emission factors for this activity</t>
  </si>
  <si>
    <t>● Frequently asked questions</t>
  </si>
  <si>
    <t>Index</t>
  </si>
  <si>
    <t>UK Government GHG Conversion Factors for Company Reporting</t>
  </si>
  <si>
    <t>Index for navigation and sheet guide</t>
  </si>
  <si>
    <t>Activity</t>
  </si>
  <si>
    <t>Fuel</t>
  </si>
  <si>
    <t>Unit</t>
  </si>
  <si>
    <r>
      <t>kg CO</t>
    </r>
    <r>
      <rPr>
        <vertAlign val="subscript"/>
        <sz val="11"/>
        <color indexed="56"/>
        <rFont val="Calibri"/>
        <family val="2"/>
      </rPr>
      <t>2</t>
    </r>
    <r>
      <rPr>
        <sz val="11"/>
        <color indexed="56"/>
        <rFont val="Calibri"/>
        <family val="2"/>
      </rPr>
      <t>e</t>
    </r>
  </si>
  <si>
    <r>
      <t>kg CO</t>
    </r>
    <r>
      <rPr>
        <vertAlign val="subscript"/>
        <sz val="11"/>
        <color indexed="56"/>
        <rFont val="Calibri"/>
        <family val="2"/>
      </rPr>
      <t>2</t>
    </r>
  </si>
  <si>
    <r>
      <t>kg CH</t>
    </r>
    <r>
      <rPr>
        <vertAlign val="subscript"/>
        <sz val="11"/>
        <color indexed="56"/>
        <rFont val="Calibri"/>
        <family val="2"/>
      </rPr>
      <t>4</t>
    </r>
  </si>
  <si>
    <r>
      <t>kg N</t>
    </r>
    <r>
      <rPr>
        <vertAlign val="subscript"/>
        <sz val="11"/>
        <color indexed="56"/>
        <rFont val="Calibri"/>
        <family val="2"/>
      </rPr>
      <t>2</t>
    </r>
    <r>
      <rPr>
        <sz val="11"/>
        <color indexed="56"/>
        <rFont val="Calibri"/>
        <family val="2"/>
      </rPr>
      <t>O</t>
    </r>
  </si>
  <si>
    <t>Gaseous fuels</t>
  </si>
  <si>
    <t>tonnes</t>
  </si>
  <si>
    <t>litres</t>
  </si>
  <si>
    <t>kWh (Net CV)</t>
  </si>
  <si>
    <t>kWh (Gross CV)</t>
  </si>
  <si>
    <t>Natural gas</t>
  </si>
  <si>
    <t>cubic metres</t>
  </si>
  <si>
    <t>Other petroleum gas</t>
  </si>
  <si>
    <t>Liquid fuels</t>
  </si>
  <si>
    <t>Aviation spirit</t>
  </si>
  <si>
    <t>Aviation turbine fuel</t>
  </si>
  <si>
    <t>Burning oil</t>
  </si>
  <si>
    <t>Diesel (average biofuel blend)</t>
  </si>
  <si>
    <t>Diesel (100% mineral diesel)</t>
  </si>
  <si>
    <t>Fuel oil</t>
  </si>
  <si>
    <t>Gas oil</t>
  </si>
  <si>
    <t>Lubricants</t>
  </si>
  <si>
    <t>Petrol (average biofuel blend)</t>
  </si>
  <si>
    <t>Petrol (100% mineral petrol)</t>
  </si>
  <si>
    <t>Processed fuel oils - residual oil</t>
  </si>
  <si>
    <t>Processed fuel oils - distillate oil</t>
  </si>
  <si>
    <t>Refinery miscellaneous</t>
  </si>
  <si>
    <t>Waste oils</t>
  </si>
  <si>
    <t>Marine gas oil</t>
  </si>
  <si>
    <t>Marine fuel oil</t>
  </si>
  <si>
    <t>Solid fuels</t>
  </si>
  <si>
    <t>Coal (electricity generation)</t>
  </si>
  <si>
    <t>Coking coal</t>
  </si>
  <si>
    <t>Petroleum coke</t>
  </si>
  <si>
    <t>Coal (electricity generation - home produced coal only)</t>
  </si>
  <si>
    <t>Density*</t>
  </si>
  <si>
    <t>Notes:</t>
  </si>
  <si>
    <t>Biofuel</t>
  </si>
  <si>
    <t>Biodiesel</t>
  </si>
  <si>
    <t>Biomethane</t>
  </si>
  <si>
    <t>Biodiesel (from used cooking oil)</t>
  </si>
  <si>
    <t>Biodiesel (from tallow)</t>
  </si>
  <si>
    <t>Biomass</t>
  </si>
  <si>
    <t>Wood logs</t>
  </si>
  <si>
    <t>Wood chips</t>
  </si>
  <si>
    <t>Wood pellets</t>
  </si>
  <si>
    <t>Grass/straw</t>
  </si>
  <si>
    <t>Landfill gas</t>
  </si>
  <si>
    <t>Type</t>
  </si>
  <si>
    <t>Emission</t>
  </si>
  <si>
    <t>Kyoto protocol - standard</t>
  </si>
  <si>
    <t>Carbon dioxide</t>
  </si>
  <si>
    <t>Methane</t>
  </si>
  <si>
    <t>Nitrous oxide</t>
  </si>
  <si>
    <t>HFC-23</t>
  </si>
  <si>
    <t>HFC-32</t>
  </si>
  <si>
    <t>HFC-41</t>
  </si>
  <si>
    <t>HFC-125</t>
  </si>
  <si>
    <t>HFC-134</t>
  </si>
  <si>
    <t>HFC-134a</t>
  </si>
  <si>
    <t>HFC-143</t>
  </si>
  <si>
    <t>HFC-143a</t>
  </si>
  <si>
    <t>HFC-152a</t>
  </si>
  <si>
    <t>HFC-227ea</t>
  </si>
  <si>
    <t>HFC-236fa</t>
  </si>
  <si>
    <t>HFC-245fa</t>
  </si>
  <si>
    <t>HFC-43-I0mee</t>
  </si>
  <si>
    <t>Perfluoromethane (PFC-14)</t>
  </si>
  <si>
    <t>Perfluoroethane (PFC-116)</t>
  </si>
  <si>
    <t>Perfluoropropane (PFC-218)</t>
  </si>
  <si>
    <t>Perfluorocyclobutane (PFC-318)</t>
  </si>
  <si>
    <t>Perfluorobutane (PFC-3-1-10)</t>
  </si>
  <si>
    <t>Perfluoropentane (PFC-4-1-12)</t>
  </si>
  <si>
    <t>Perfluorohexane (PFC-5-1-14)</t>
  </si>
  <si>
    <t>HFC-152</t>
  </si>
  <si>
    <t>HFC-161</t>
  </si>
  <si>
    <t>HFC-236cb</t>
  </si>
  <si>
    <t>HFC-236ea</t>
  </si>
  <si>
    <t>HFC-245ca</t>
  </si>
  <si>
    <t>HFC-365mfc</t>
  </si>
  <si>
    <t>Kyoto protocol- blends</t>
  </si>
  <si>
    <t>R404A</t>
  </si>
  <si>
    <t>R407A</t>
  </si>
  <si>
    <t>R407C</t>
  </si>
  <si>
    <t>R407F</t>
  </si>
  <si>
    <t>R408A</t>
  </si>
  <si>
    <t>R410A</t>
  </si>
  <si>
    <t>R508B</t>
  </si>
  <si>
    <t>Montreal protocol - standard</t>
  </si>
  <si>
    <t>CFC-11/R11 = trichlorofluoromethane</t>
  </si>
  <si>
    <t>CFC-12/R12 = dichlorodifluoromethane</t>
  </si>
  <si>
    <t>CFC-13</t>
  </si>
  <si>
    <t>CFC-113</t>
  </si>
  <si>
    <t>CFC-114</t>
  </si>
  <si>
    <t>CFC-115</t>
  </si>
  <si>
    <t>Halon-1211</t>
  </si>
  <si>
    <t>Halon-1301</t>
  </si>
  <si>
    <t>Halon-2402</t>
  </si>
  <si>
    <t>Carbon tetrachloride</t>
  </si>
  <si>
    <t>Methyl bromide</t>
  </si>
  <si>
    <t>Methyl chloroform</t>
  </si>
  <si>
    <t>HCFC-22/R22 = chlorodifluoromethane</t>
  </si>
  <si>
    <t>HCFC-123</t>
  </si>
  <si>
    <t>HCFC-124</t>
  </si>
  <si>
    <t>HCFC-141b</t>
  </si>
  <si>
    <t>HCFC-142b</t>
  </si>
  <si>
    <t>Other perfluorinated gases</t>
  </si>
  <si>
    <t>Perfluorocyclopropane</t>
  </si>
  <si>
    <t>Fluorinated ethers</t>
  </si>
  <si>
    <t>HFE-125</t>
  </si>
  <si>
    <t>HFE-134</t>
  </si>
  <si>
    <t>HFE-143a</t>
  </si>
  <si>
    <t>HCFE-235da2</t>
  </si>
  <si>
    <t>HFE-245cb2</t>
  </si>
  <si>
    <t>HFE-245fa2</t>
  </si>
  <si>
    <t>HFE-254cb2</t>
  </si>
  <si>
    <t>HFE-347mcc3</t>
  </si>
  <si>
    <t>HFE-347pcf2</t>
  </si>
  <si>
    <t>HFE-356pcc3</t>
  </si>
  <si>
    <t>HFE-449sl (HFE-7100)</t>
  </si>
  <si>
    <t>HFE-569sf2 (HFE-7200)</t>
  </si>
  <si>
    <t>HFE-43-10pccc124 (H-Galden1040x)</t>
  </si>
  <si>
    <t>HFE-236ca12 (HG-10)</t>
  </si>
  <si>
    <t>HFE-338pcc13 (HG-01)</t>
  </si>
  <si>
    <t>Other refrigerants</t>
  </si>
  <si>
    <t>R290 = propane</t>
  </si>
  <si>
    <t>R600A = isobutane</t>
  </si>
  <si>
    <t>Montreal protocol - blends</t>
  </si>
  <si>
    <t>R406A</t>
  </si>
  <si>
    <t>R409A</t>
  </si>
  <si>
    <t>R502</t>
  </si>
  <si>
    <t>Sulphur hexafluoride (SF6)</t>
  </si>
  <si>
    <t>R507A</t>
  </si>
  <si>
    <t>R403A</t>
  </si>
  <si>
    <t>HCFC-225ca</t>
  </si>
  <si>
    <t>HCFC-225cb</t>
  </si>
  <si>
    <t>HCFC-21</t>
  </si>
  <si>
    <t>Nitrogen trifluoride</t>
  </si>
  <si>
    <t>PFC-9-1-18</t>
  </si>
  <si>
    <t>Trifluoromethyl sulphur pentafluoride</t>
  </si>
  <si>
    <t>PFPMIE</t>
  </si>
  <si>
    <t>Dimethylether</t>
  </si>
  <si>
    <t>Methylene chloride</t>
  </si>
  <si>
    <t>Methyl chloride</t>
  </si>
  <si>
    <t>R1234yf</t>
  </si>
  <si>
    <t>R1234ze</t>
  </si>
  <si>
    <t>Diesel</t>
  </si>
  <si>
    <t>Petrol</t>
  </si>
  <si>
    <t>Unknown</t>
  </si>
  <si>
    <t>Cars (by market segment)</t>
  </si>
  <si>
    <t>Mini</t>
  </si>
  <si>
    <t>miles</t>
  </si>
  <si>
    <t>Supermini</t>
  </si>
  <si>
    <t>Lower medium</t>
  </si>
  <si>
    <t>Upper medium</t>
  </si>
  <si>
    <t>Executive</t>
  </si>
  <si>
    <t>Luxury</t>
  </si>
  <si>
    <t>Sports</t>
  </si>
  <si>
    <t>Dual purpose 4X4</t>
  </si>
  <si>
    <t>MPV</t>
  </si>
  <si>
    <t>Hybrid</t>
  </si>
  <si>
    <t>Cars (by size)</t>
  </si>
  <si>
    <t>Small car</t>
  </si>
  <si>
    <t>Medium car</t>
  </si>
  <si>
    <t>Large car</t>
  </si>
  <si>
    <t>Average car</t>
  </si>
  <si>
    <t>Motorbike</t>
  </si>
  <si>
    <t>Small</t>
  </si>
  <si>
    <t>Medium</t>
  </si>
  <si>
    <t>Large</t>
  </si>
  <si>
    <t>Average</t>
  </si>
  <si>
    <t>Vans</t>
  </si>
  <si>
    <t>Class I (up to 1.305 tonnes)</t>
  </si>
  <si>
    <t>Class II (1.305 to 1.74 tonnes)</t>
  </si>
  <si>
    <t>Class III (1.74 to 3.5 tonnes)</t>
  </si>
  <si>
    <t>Average (up to 3.5 tonnes)</t>
  </si>
  <si>
    <t>0% Laden</t>
  </si>
  <si>
    <t>50% Laden</t>
  </si>
  <si>
    <t>100% Laden</t>
  </si>
  <si>
    <t>Average laden</t>
  </si>
  <si>
    <t>HGV (all diesel)</t>
  </si>
  <si>
    <t>Rigid (&gt;3.5 - 7.5 tonnes)</t>
  </si>
  <si>
    <t>Rigid (&gt;7.5 tonnes-17 tonnes)</t>
  </si>
  <si>
    <t>Rigid (&gt;17 tonnes)</t>
  </si>
  <si>
    <t>All rigids</t>
  </si>
  <si>
    <t>Articulated (&gt;3.5 - 33t)</t>
  </si>
  <si>
    <t>Articulated (&gt;33t)</t>
  </si>
  <si>
    <t>All artics</t>
  </si>
  <si>
    <t>All HGVs</t>
  </si>
  <si>
    <t>Country</t>
  </si>
  <si>
    <t>Electricity generated</t>
  </si>
  <si>
    <t>Electricity: UK</t>
  </si>
  <si>
    <t>Electricity: Australia</t>
  </si>
  <si>
    <t>Electricity: Austria</t>
  </si>
  <si>
    <t>Electricity: Belgium</t>
  </si>
  <si>
    <t>Electricity: Brazil</t>
  </si>
  <si>
    <t>Electricity: Bulgaria</t>
  </si>
  <si>
    <t>Electricity: Canada</t>
  </si>
  <si>
    <t>Electricity: Chinese Taipei</t>
  </si>
  <si>
    <t>Electricity: Croatia</t>
  </si>
  <si>
    <t>Electricity: Cyprus</t>
  </si>
  <si>
    <t>Electricity: Czech Republic</t>
  </si>
  <si>
    <t>Electricity: Denmark</t>
  </si>
  <si>
    <t>Electricity: Egypt</t>
  </si>
  <si>
    <t>Electricity: Estonia</t>
  </si>
  <si>
    <t>Electricity: Finland</t>
  </si>
  <si>
    <t>Electricity: France</t>
  </si>
  <si>
    <t>Electricity: Germany</t>
  </si>
  <si>
    <t>Electricity: Gibraltar</t>
  </si>
  <si>
    <t>Electricity: Greece</t>
  </si>
  <si>
    <t>Electricity: Hong Kong, China</t>
  </si>
  <si>
    <t>Electricity: Hungary</t>
  </si>
  <si>
    <t>Electricity: Iceland</t>
  </si>
  <si>
    <t>Electricity: India</t>
  </si>
  <si>
    <t>Electricity: Indonesia</t>
  </si>
  <si>
    <t>Electricity: Ireland</t>
  </si>
  <si>
    <t>Electricity: Israel</t>
  </si>
  <si>
    <t>Electricity: Italy</t>
  </si>
  <si>
    <t>Electricity: Japan</t>
  </si>
  <si>
    <t>Electricity: Latvia</t>
  </si>
  <si>
    <t>Electricity: Lithuania</t>
  </si>
  <si>
    <t>Electricity: Luxembourg</t>
  </si>
  <si>
    <t>Electricity: Malaysia</t>
  </si>
  <si>
    <t>Electricity: Malta</t>
  </si>
  <si>
    <t>Electricity: Mexico</t>
  </si>
  <si>
    <t>Electricity: Netherlands</t>
  </si>
  <si>
    <t>Electricity: New Zealand</t>
  </si>
  <si>
    <t>Electricity: Norway</t>
  </si>
  <si>
    <t>Electricity: Pakistan</t>
  </si>
  <si>
    <t>Electricity: People's Rep. of China</t>
  </si>
  <si>
    <t>Electricity: Philippines</t>
  </si>
  <si>
    <t>Electricity: Poland</t>
  </si>
  <si>
    <t>Electricity: Portugal</t>
  </si>
  <si>
    <t>Electricity: Romania</t>
  </si>
  <si>
    <t>Electricity: Russian Federation</t>
  </si>
  <si>
    <t>Electricity: Saudi Arabia</t>
  </si>
  <si>
    <t>Electricity: Singapore</t>
  </si>
  <si>
    <t>Electricity: Slovak Republic</t>
  </si>
  <si>
    <t>Electricity: Slovenia</t>
  </si>
  <si>
    <t>Electricity: South Africa</t>
  </si>
  <si>
    <t>Electricity: South Korea</t>
  </si>
  <si>
    <t>Electricity: Spain</t>
  </si>
  <si>
    <t>Electricity: Sweden</t>
  </si>
  <si>
    <t>Electricity: Switzerland</t>
  </si>
  <si>
    <t>Electricity: Thailand</t>
  </si>
  <si>
    <t>Electricity: Turkey</t>
  </si>
  <si>
    <t>Electricity: Ukraine</t>
  </si>
  <si>
    <t>Electricity: United States</t>
  </si>
  <si>
    <t>Electricity: Africa (average)</t>
  </si>
  <si>
    <t>Electricity: EU (average)</t>
  </si>
  <si>
    <t>Electricity: Latin America (average)</t>
  </si>
  <si>
    <t>Electricity: Middle East (average)</t>
  </si>
  <si>
    <t>Electricity: Non-OECD Europe and Eurasia (average)</t>
  </si>
  <si>
    <t>T&amp;D- UK electricity</t>
  </si>
  <si>
    <t>T&amp;D- overseas electricity</t>
  </si>
  <si>
    <t>Distribution - district heat &amp; steam</t>
  </si>
  <si>
    <t>5% loss</t>
  </si>
  <si>
    <t>million litres</t>
  </si>
  <si>
    <t>With RF</t>
  </si>
  <si>
    <t>Without RF</t>
  </si>
  <si>
    <t>Haul</t>
  </si>
  <si>
    <t>Class</t>
  </si>
  <si>
    <t>Flights</t>
  </si>
  <si>
    <t>Domestic, to/from UK</t>
  </si>
  <si>
    <t>Average passenger</t>
  </si>
  <si>
    <t>passenger.km</t>
  </si>
  <si>
    <t>Short-haul, to/from UK</t>
  </si>
  <si>
    <t>Economy class</t>
  </si>
  <si>
    <t>Business class</t>
  </si>
  <si>
    <t>Long-haul, to/from UK</t>
  </si>
  <si>
    <t>Premium economy class</t>
  </si>
  <si>
    <t>First class</t>
  </si>
  <si>
    <t>International, to/from non-UK</t>
  </si>
  <si>
    <t>Ferry</t>
  </si>
  <si>
    <t>Foot passenger</t>
  </si>
  <si>
    <t>Car passenger</t>
  </si>
  <si>
    <t>Average (all passenger)</t>
  </si>
  <si>
    <t>Taxis</t>
  </si>
  <si>
    <t>Regular taxi</t>
  </si>
  <si>
    <t>Black cab</t>
  </si>
  <si>
    <t>Bus</t>
  </si>
  <si>
    <t>Local bus (not London)</t>
  </si>
  <si>
    <t>Local London bus</t>
  </si>
  <si>
    <t>Average local bus</t>
  </si>
  <si>
    <t>Coach</t>
  </si>
  <si>
    <t>Rail</t>
  </si>
  <si>
    <t>National rail</t>
  </si>
  <si>
    <t>International rail</t>
  </si>
  <si>
    <t>Light rail and tram</t>
  </si>
  <si>
    <t>London Underground</t>
  </si>
  <si>
    <t>tonne.km</t>
  </si>
  <si>
    <t>HGV refrigerated (all diesel)</t>
  </si>
  <si>
    <t>Freight flights</t>
  </si>
  <si>
    <t>Freight train</t>
  </si>
  <si>
    <t>Size</t>
  </si>
  <si>
    <t>Sea tanker</t>
  </si>
  <si>
    <t>Crude tanker</t>
  </si>
  <si>
    <t>200,000+ dwt</t>
  </si>
  <si>
    <t>120,000–199,999 dwt</t>
  </si>
  <si>
    <t>80,000–119,999 dwt</t>
  </si>
  <si>
    <t>60,000–79,999 dwt</t>
  </si>
  <si>
    <t>10,000–59,999 dwt</t>
  </si>
  <si>
    <t>0–9999 dwt</t>
  </si>
  <si>
    <t>60,000+ dwt</t>
  </si>
  <si>
    <t>20,000–59,999 dwt</t>
  </si>
  <si>
    <t>10,000–19,999 dwt</t>
  </si>
  <si>
    <t>5000–9999 dwt</t>
  </si>
  <si>
    <t>0–4999 dwt</t>
  </si>
  <si>
    <t>LNG tanker</t>
  </si>
  <si>
    <t>LPG Tanker</t>
  </si>
  <si>
    <t>Cargo ship</t>
  </si>
  <si>
    <t>Bulk carrier</t>
  </si>
  <si>
    <t>100,000–199,999 dwt</t>
  </si>
  <si>
    <t>General cargo</t>
  </si>
  <si>
    <t>Container ship</t>
  </si>
  <si>
    <t>Vehicle transport</t>
  </si>
  <si>
    <t>RoRo-Ferry</t>
  </si>
  <si>
    <t>Large RoPax ferry</t>
  </si>
  <si>
    <t>Refrigerated cargo</t>
  </si>
  <si>
    <t xml:space="preserve"> All dwt</t>
  </si>
  <si>
    <t>Managed cars (by market segment)</t>
  </si>
  <si>
    <t>Managed cars (by size)</t>
  </si>
  <si>
    <t>Managed vans</t>
  </si>
  <si>
    <t>Managed HGV (all diesel)</t>
  </si>
  <si>
    <t>Managed HGV refrigerated (all diesel)</t>
  </si>
  <si>
    <t>Managed motorbikes</t>
  </si>
  <si>
    <t xml:space="preserve">Company A needs to report the Scope 1 emissions from its natural gas and diesel use.  </t>
  </si>
  <si>
    <t>The kWh electricity use is multiplied by the ‘electricity generated’ figure appropriate to the reporting year to produce company G's UK Scope 2 electricity emissions.</t>
  </si>
  <si>
    <t>Please refer to the 'What's new in 2013'  section of the ‘What’s new’ tab of the 2013 GHG Conversion factors spreadsheet for full instructions on how to rebaseline your data to compensate for the changes made.</t>
  </si>
  <si>
    <t xml:space="preserve">● To account for electricity emissions fully, organisations should account for the T&amp;D loss associated with its purchased power.  </t>
  </si>
  <si>
    <t>Air conversion factors should be used to report Scope 3 emissions for individuals flying for work purposes.</t>
  </si>
  <si>
    <t>How do you define domestic, short-haul, long-haul and international flights?</t>
  </si>
  <si>
    <t>Broadly speaking the definition of domestic flights, are those within the UK, short-haul are those within Europe, long-haul are outside of Europe and international flights are those between non-UK destinations.</t>
  </si>
  <si>
    <t>Fuels conversion factors should be used for primary fuel sources combusted at a site or in an asset owned or controlled by the reporting organisation.</t>
  </si>
  <si>
    <r>
      <t>●  For natural gas consumption it selects a kWh conversion factor on a gross CV basis - this is the basis of most energy bills.  It reports in CO</t>
    </r>
    <r>
      <rPr>
        <vertAlign val="subscript"/>
        <sz val="11"/>
        <color indexed="56"/>
        <rFont val="Calibri"/>
        <family val="2"/>
      </rPr>
      <t>2</t>
    </r>
    <r>
      <rPr>
        <sz val="11"/>
        <color indexed="56"/>
        <rFont val="Calibri"/>
        <family val="2"/>
      </rPr>
      <t>e for all fuels combusted at its premises.</t>
    </r>
  </si>
  <si>
    <r>
      <t>We provide a specific conversion table at the back of these listings to allow organisations to convert the conversion factors into different units where required.   Please see the</t>
    </r>
    <r>
      <rPr>
        <b/>
        <sz val="11"/>
        <color indexed="62"/>
        <rFont val="Calibri"/>
        <family val="2"/>
      </rPr>
      <t xml:space="preserve"> </t>
    </r>
    <r>
      <rPr>
        <b/>
        <u val="single"/>
        <sz val="11"/>
        <color indexed="62"/>
        <rFont val="Calibri"/>
        <family val="2"/>
      </rPr>
      <t>‘</t>
    </r>
    <r>
      <rPr>
        <b/>
        <u val="single"/>
        <sz val="11"/>
        <color indexed="12"/>
        <rFont val="Calibri"/>
        <family val="2"/>
      </rPr>
      <t>Conversions</t>
    </r>
    <r>
      <rPr>
        <b/>
        <u val="single"/>
        <sz val="11"/>
        <color indexed="62"/>
        <rFont val="Calibri"/>
        <family val="2"/>
      </rPr>
      <t>’</t>
    </r>
    <r>
      <rPr>
        <b/>
        <sz val="11"/>
        <color indexed="62"/>
        <rFont val="Calibri"/>
        <family val="2"/>
      </rPr>
      <t xml:space="preserve"> </t>
    </r>
    <r>
      <rPr>
        <sz val="11"/>
        <color indexed="62"/>
        <rFont val="Calibri"/>
        <family val="2"/>
      </rPr>
      <t>tab.</t>
    </r>
  </si>
  <si>
    <t>Company E reports the emissions from the mileage travelled in its company cars, a Scope 1 emission.</t>
  </si>
  <si>
    <r>
      <t>kg/m</t>
    </r>
    <r>
      <rPr>
        <vertAlign val="superscript"/>
        <sz val="11"/>
        <color indexed="56"/>
        <rFont val="Calibri"/>
        <family val="2"/>
      </rPr>
      <t>3</t>
    </r>
  </si>
  <si>
    <t>Company J reports its emissions from mains water, a Scope 3 emissions source. It gathers data from its utility bills and water meters.</t>
  </si>
  <si>
    <r>
      <rPr>
        <b/>
        <sz val="11"/>
        <color indexed="56"/>
        <rFont val="Calibri"/>
        <family val="2"/>
      </rPr>
      <t>For new users of the conversion factors</t>
    </r>
    <r>
      <rPr>
        <sz val="11"/>
        <color indexed="56"/>
        <rFont val="Calibri"/>
        <family val="2"/>
      </rPr>
      <t xml:space="preserve">, ensure that you have first read Defra's </t>
    </r>
    <r>
      <rPr>
        <i/>
        <sz val="11"/>
        <color indexed="12"/>
        <rFont val="Calibri"/>
        <family val="2"/>
      </rPr>
      <t>'</t>
    </r>
    <r>
      <rPr>
        <u val="single"/>
        <sz val="11"/>
        <color indexed="12"/>
        <rFont val="Calibri"/>
        <family val="2"/>
      </rPr>
      <t>Environmental reporting guidelines'</t>
    </r>
    <r>
      <rPr>
        <sz val="11"/>
        <color indexed="12"/>
        <rFont val="Calibri"/>
        <family val="2"/>
      </rPr>
      <t xml:space="preserve"> </t>
    </r>
    <r>
      <rPr>
        <sz val="11"/>
        <color indexed="56"/>
        <rFont val="Calibri"/>
        <family val="2"/>
      </rPr>
      <t>and the information on the rest of this sheet. Then follow the informative text at the top of each tab to report your emissions across Scopes 1, 2 and 3.  It is not necessary to read the ‘What’s new’ guidance.</t>
    </r>
  </si>
  <si>
    <t>Each worksheet provides the following information:</t>
  </si>
  <si>
    <t>How are individual worksheets in this spreadsheet organised?</t>
  </si>
  <si>
    <r>
      <rPr>
        <b/>
        <sz val="11"/>
        <color indexed="56"/>
        <rFont val="Calibri"/>
        <family val="2"/>
      </rPr>
      <t xml:space="preserve">● </t>
    </r>
    <r>
      <rPr>
        <b/>
        <sz val="11"/>
        <color indexed="56"/>
        <rFont val="Calibri"/>
        <family val="2"/>
      </rPr>
      <t>Guidance</t>
    </r>
    <r>
      <rPr>
        <sz val="11"/>
        <color indexed="56"/>
        <rFont val="Calibri"/>
        <family val="2"/>
      </rPr>
      <t xml:space="preserve"> on calculating emissions from this activity</t>
    </r>
  </si>
  <si>
    <t>Navigate to the sheet relating to the activity that you wish to calculate emissions for. Read the guidance and then collect or estimate activity data for your organisation (for example, the amount of electricity used or distance travelled). Then multiply this activity data by the relevant (emission) conversion factor. This gives an estimate of the GHG emissions for that activity.</t>
  </si>
  <si>
    <r>
      <t>All conversion factors presented here are in units of 'kilograms of carbon dioxide equivalent of Y per X' (kg CO</t>
    </r>
    <r>
      <rPr>
        <vertAlign val="subscript"/>
        <sz val="11"/>
        <color indexed="56"/>
        <rFont val="Calibri"/>
        <family val="2"/>
      </rPr>
      <t>2</t>
    </r>
    <r>
      <rPr>
        <sz val="11"/>
        <color indexed="56"/>
        <rFont val="Calibri"/>
        <family val="2"/>
      </rPr>
      <t>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GHGs, expressed in terms of the GWP of one unit of carbon dioxide. </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</si>
  <si>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Additionally, for many activities, this factor is then split into separate factors for each gas (that is,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 These gas-specific factors can be used if desired.</t>
    </r>
  </si>
  <si>
    <t>Introduction to the factors and guidance for novice users on how to calculate emissions using these factors.</t>
  </si>
  <si>
    <t>This sheet.</t>
  </si>
  <si>
    <t>Guidance for repeat users on what has been updated over the previous year.</t>
  </si>
  <si>
    <t>Bioenergy conversion factors should be used for the combustion of fuels produced from recently living sources (such as trees) at a site or in an asset under the direct control of the reporting organisation.</t>
  </si>
  <si>
    <t>Refrigerant and process conversion factors should be used for the purpose of reporting leakage from air-conditioning and refrigeration units or the release to the atmosphere of other gases that have a global warming potential.</t>
  </si>
  <si>
    <t>Passenger vehicles conversion factors should be used to report travel in cars and on motorcycles owned or controlled by the reporting organisation. This does not include vehicles owned by employees that are used for business purposes.</t>
  </si>
  <si>
    <t>UK electricity conversion factors should be used to report on electricity used by an organisation at sites owned or controlled by them.  This is reported as a Scope 2 (indirect) emission. The conversion factors in this listing are for the electricity supplied to the grid that organisations purchase - this does not include the emissions associated with the transmission and distribution of electricity.</t>
  </si>
  <si>
    <t>Transmission and distribution (T&amp;D) conversion factors should be used to report the Scope 3 emissions associated with grid losses (the energy loss that occurs in getting the electricity from the power plant to the organisations that purchase it)</t>
  </si>
  <si>
    <t>Water supply conversion factors should be used to account for water delivered through the mains supply network.</t>
  </si>
  <si>
    <t>Water treatment conversion factors should be used for water returned to the sewage system through mains drains.</t>
  </si>
  <si>
    <t>Material use conversion factors should be used to report on consumption of procured materials based on their origin (that is, comprised of primary material or recycled materials). For primary materials, these factors cover the extraction, primary processing, manufacture and transportation of materials to the point of sale, not the materials in use. For secondary materials, the factors cover sorting, processing, manufacture and transportation to the point of sale, not the materials in use. These factors are useful for reporting efficiencies gained through reduced procurement of material or the benefit of procuring items that are the product of a previous recycling process.</t>
  </si>
  <si>
    <t>Waste-disposal figures should be used for end-of-life disposal of different materials using a variety of different disposal methods.</t>
  </si>
  <si>
    <t>Sea-based conversion factors should be used to report travel for business purposes on ferries.</t>
  </si>
  <si>
    <t>Land-based conversion factors should be used for travel for business purposes in assets not owned or directly operated by a business.  This includes mileage for business purposes in, for example, cars owned by employees, public transport and hire cars.</t>
  </si>
  <si>
    <t>Freighting goods factors should be used specifically for the shipment of goods over land, by sea or by air through a third-party company.  Factors are available for a whole vehicle's worth of goods or per tonne of goods shipped via a specific transport mode.</t>
  </si>
  <si>
    <t>Managed assets conversion factors for vehicles should be used to report emissions from vehicles that are used by a reporting organisation, but are not owned by them and generally do not appear on the organisation's balance sheet. The emissions from managed assets are reported as a Scope 3 emissions source.</t>
  </si>
  <si>
    <t>The conversion values should be used to change units of, for example, energy, mass and volume into alternative units. This is particularly useful where an organisation is collecting data in units of measure that do not have conversion factors that can be directly used to determine a carbon emission total.</t>
  </si>
  <si>
    <t>The fuel properties can be used to determine the typical calorific values/densities of most common fuels.</t>
  </si>
  <si>
    <t xml:space="preserve">The activity data (that is, litres) is multiplied by the appropriate conversion factor to produce company A's fuel emissions. </t>
  </si>
  <si>
    <r>
      <t>Since company A is reporting a type of fuel that has biofuel content, it should also account for the ‘biogenic’ part of this fuel. To calculate this, it must also multiply the total litres of fuel used by the ‘outside of scopes’ fuel factor for ‘forecourt fuels- diesel (average biofuel blend)’ and report as a separate line item within its report called ‘outside of scopes’. This will not be included in the organisation's emissions total, but displayed separately within the emissions report. This ensures that the organisation is being transparent with regard to all potential sources of CO</t>
    </r>
    <r>
      <rPr>
        <vertAlign val="subscript"/>
        <sz val="11"/>
        <color indexed="56"/>
        <rFont val="Calibri"/>
        <family val="2"/>
      </rPr>
      <t>2</t>
    </r>
    <r>
      <rPr>
        <sz val="11"/>
        <color indexed="56"/>
        <rFont val="Calibri"/>
        <family val="2"/>
      </rPr>
      <t xml:space="preserve"> from its activities.  </t>
    </r>
  </si>
  <si>
    <r>
      <t>●  It is faced with two different types of diesel conversion factors,</t>
    </r>
    <r>
      <rPr>
        <i/>
        <sz val="11"/>
        <color indexed="56"/>
        <rFont val="Calibri"/>
        <family val="2"/>
      </rPr>
      <t xml:space="preserve"> '100% mineral fuel'</t>
    </r>
    <r>
      <rPr>
        <sz val="11"/>
        <color indexed="56"/>
        <rFont val="Calibri"/>
        <family val="2"/>
      </rPr>
      <t xml:space="preserve"> and</t>
    </r>
    <r>
      <rPr>
        <i/>
        <sz val="11"/>
        <color indexed="56"/>
        <rFont val="Calibri"/>
        <family val="2"/>
      </rPr>
      <t xml:space="preserve"> 'diesel (average biofuel blend)'</t>
    </r>
    <r>
      <rPr>
        <sz val="11"/>
        <color indexed="56"/>
        <rFont val="Calibri"/>
        <family val="2"/>
      </rPr>
      <t>. Since it fills up its vehicles at a national chain of filling stations, it selects the average biofuel blend (this is the correct conversion factor for standard forecourt fuel, which contains a small blend of biofuel).</t>
    </r>
  </si>
  <si>
    <r>
      <t>●  Within the Scope 1 conversion factors for biofuels, the CO</t>
    </r>
    <r>
      <rPr>
        <vertAlign val="subscript"/>
        <sz val="11"/>
        <color indexed="56"/>
        <rFont val="Calibri"/>
        <family val="2"/>
      </rPr>
      <t>2</t>
    </r>
    <r>
      <rPr>
        <sz val="11"/>
        <color indexed="56"/>
        <rFont val="Calibri"/>
        <family val="2"/>
      </rPr>
      <t xml:space="preserve"> emissions value is set as net ‘0’ to account for the CO</t>
    </r>
    <r>
      <rPr>
        <vertAlign val="subscript"/>
        <sz val="11"/>
        <color indexed="56"/>
        <rFont val="Calibri"/>
        <family val="2"/>
      </rPr>
      <t>2</t>
    </r>
    <r>
      <rPr>
        <sz val="11"/>
        <color indexed="56"/>
        <rFont val="Calibri"/>
        <family val="2"/>
      </rPr>
      <t xml:space="preserve"> absorbed by fast-growing bioenergy sources during their growth. The Scope 1 conversion factors presented in this listing contain values for N</t>
    </r>
    <r>
      <rPr>
        <vertAlign val="subscript"/>
        <sz val="11"/>
        <color indexed="56"/>
        <rFont val="Calibri"/>
        <family val="2"/>
      </rPr>
      <t>2</t>
    </r>
    <r>
      <rPr>
        <sz val="11"/>
        <color indexed="56"/>
        <rFont val="Calibri"/>
        <family val="2"/>
      </rPr>
      <t>O and CH</t>
    </r>
    <r>
      <rPr>
        <vertAlign val="subscript"/>
        <sz val="11"/>
        <color indexed="56"/>
        <rFont val="Calibri"/>
        <family val="2"/>
      </rPr>
      <t>4</t>
    </r>
    <r>
      <rPr>
        <sz val="11"/>
        <color indexed="56"/>
        <rFont val="Calibri"/>
        <family val="2"/>
      </rPr>
      <t xml:space="preserve"> emissions (which are not absorbed during growth).</t>
    </r>
  </si>
  <si>
    <r>
      <t>●  Although the Scope 1 conversion factors contain a ‘0’ value for CO</t>
    </r>
    <r>
      <rPr>
        <vertAlign val="subscript"/>
        <sz val="11"/>
        <color indexed="56"/>
        <rFont val="Calibri"/>
        <family val="2"/>
      </rPr>
      <t>2</t>
    </r>
    <r>
      <rPr>
        <sz val="11"/>
        <color indexed="56"/>
        <rFont val="Calibri"/>
        <family val="2"/>
      </rPr>
      <t xml:space="preserve"> emissions, organisations must account for the impact of the CO</t>
    </r>
    <r>
      <rPr>
        <vertAlign val="subscript"/>
        <sz val="11"/>
        <color indexed="56"/>
        <rFont val="Calibri"/>
        <family val="2"/>
      </rPr>
      <t>2</t>
    </r>
    <r>
      <rPr>
        <sz val="11"/>
        <color indexed="56"/>
        <rFont val="Calibri"/>
        <family val="2"/>
      </rPr>
      <t xml:space="preserve"> released through combustion of the fuel.  Organisations should refer to the ‘outside of scopes’ listing in the 'outside of scopes' tab to find the true values for CO</t>
    </r>
    <r>
      <rPr>
        <vertAlign val="subscript"/>
        <sz val="11"/>
        <color indexed="56"/>
        <rFont val="Calibri"/>
        <family val="2"/>
      </rPr>
      <t>2</t>
    </r>
    <r>
      <rPr>
        <sz val="11"/>
        <color indexed="56"/>
        <rFont val="Calibri"/>
        <family val="2"/>
      </rPr>
      <t xml:space="preserve"> emissions.  These emissions should be calculated in the same way as the Scope 1 emissions, but should be listed as a separate line item within its report called ‘outside of scopes’. This should not be included within the organisation's emissions total, but displayed separately within the emissions report. This ensures that the organisation is being transparent with regard to all potential sources of CO</t>
    </r>
    <r>
      <rPr>
        <vertAlign val="subscript"/>
        <sz val="11"/>
        <color indexed="56"/>
        <rFont val="Calibri"/>
        <family val="2"/>
      </rPr>
      <t>2</t>
    </r>
    <r>
      <rPr>
        <sz val="11"/>
        <color indexed="56"/>
        <rFont val="Calibri"/>
        <family val="2"/>
      </rPr>
      <t xml:space="preserve"> from its activities.   </t>
    </r>
  </si>
  <si>
    <t xml:space="preserve">Company B reports its emissions from standard biodiesel use in its delivery vehicles.  It has data on how many litres have been consumed and it needs to publicly report its Scope 1 emissions. </t>
  </si>
  <si>
    <t xml:space="preserve">●  The Kyoto Protocol and Montreal Protocol listed gases are based on the Intergovernmental Panel on Climate Change (IPCC) Fourth Assessment Report (AR4) over a 100-year period (this is a requirement for inventory/national reporting purposes).  </t>
  </si>
  <si>
    <t>Example of calculating emissions from refrigerants and other process gases with a GWP</t>
  </si>
  <si>
    <t xml:space="preserve">The 'top-up' data (in kg) is multiplied by the applicable conversion factor to the refrigerant type to produce company D's direct emissions from refrigerant. </t>
  </si>
  <si>
    <t>●  The market segment conversion factors related to the vehicle market segments specifically defined by the UK Society of Motor Manufacturers and Traders (SMMT).</t>
  </si>
  <si>
    <t>I know the average fuel consumption of my passenger vehicles in miles per gallon (mpg) and mileage; can this be used to improve my calculations?</t>
  </si>
  <si>
    <t>The mpg of the vehicle should be used to convert the distance travelled into litres of fuel used (refer to the ‘conversions’ listing to find values to assist this calculation). The conversion factor for litres of fuel can then be applied. This will give a more accurate view of the actual emissions from the vehicle (the conversion factors for vehicle mileage represent the average mpg of the whole UK vehicle population). Therefore, knowing your vehicle’s actual mpg and using this value will yield more precise results.</t>
  </si>
  <si>
    <r>
      <t>If you know the manufacturer's gCO</t>
    </r>
    <r>
      <rPr>
        <vertAlign val="subscript"/>
        <sz val="11"/>
        <color indexed="56"/>
        <rFont val="Calibri"/>
        <family val="2"/>
      </rPr>
      <t>2</t>
    </r>
    <r>
      <rPr>
        <sz val="11"/>
        <color indexed="56"/>
        <rFont val="Calibri"/>
        <family val="2"/>
      </rPr>
      <t>/km data, this may be used as an alternative (and more precise) calculation for your passenger vehicle’s emissions. The factors provided by manufacturers should be uplifted. Please see the methodology paper on the correct uplift factor to use.</t>
    </r>
  </si>
  <si>
    <t>The conversion factors are based on information from the Department for Transport which regularly analyses the mix of cars on the road in the UK through Driver and Vehicle Licensing Agency (DVLA) records and automatic number plate recognition (ANPR) data. The conversion factors are updated each year to reflect changes in the spectrum of cars of different types and ages being driven.</t>
  </si>
  <si>
    <t xml:space="preserve">Each year, company D needs to report on the refrigerants that leak from its air-conditioning equipment (sometimes called fugitive emissions) at its headquarters. These are considered to be Scope 1 emissions. To calculate the leakage, Company D simply notes how much it has had to 'top-up' the refrigerant over the last year.  </t>
  </si>
  <si>
    <t>Passenger vehicles conversion factors should be used to report travel in cars and on motorcycles that are owned or controlled by the reporting organisation. This does not include employee-owned vehicles that are used for business purposes.</t>
  </si>
  <si>
    <r>
      <t>Company E uses conversion factors appropriate to each of its cars. For example, for its 1.6-litre diesel car, it uses a</t>
    </r>
    <r>
      <rPr>
        <sz val="11"/>
        <color indexed="56"/>
        <rFont val="Calibri"/>
        <family val="2"/>
      </rPr>
      <t xml:space="preserve"> 'medium car: diesel' factor. It owns some vehicles for which engine size and fuel type data are not available, so it uses the</t>
    </r>
    <r>
      <rPr>
        <i/>
        <sz val="11"/>
        <color indexed="56"/>
        <rFont val="Calibri"/>
        <family val="2"/>
      </rPr>
      <t xml:space="preserve"> </t>
    </r>
    <r>
      <rPr>
        <sz val="11"/>
        <color indexed="56"/>
        <rFont val="Calibri"/>
        <family val="2"/>
      </rPr>
      <t xml:space="preserve">'average car: unknown fuel type' factor. </t>
    </r>
  </si>
  <si>
    <t>UK electricity conversion factors should be used to report on electricity used by an organisation at sites owned/controlled by them.  This is reported as a Scope 2, indirect emission.  The conversion factors in this listing are for the electricity supplied to the grid that organisations purchase - they do not include the emissions associated with the transmission and distribution of electricity.</t>
  </si>
  <si>
    <t>●  The year displayed alongside the electricity factors is the reporting year for which users should apply these factors. This is based on a calendar reporting year.</t>
  </si>
  <si>
    <t>●  We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</si>
  <si>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r>
      <t xml:space="preserve">●  Organisations that generate renewable energy or purchase green energy should refer to Annex G of Defra's </t>
    </r>
    <r>
      <rPr>
        <u val="single"/>
        <sz val="11"/>
        <color indexed="12"/>
        <rFont val="Calibri"/>
        <family val="2"/>
      </rPr>
      <t>'Environmental reporting guidelines'</t>
    </r>
    <r>
      <rPr>
        <sz val="11"/>
        <color indexed="56"/>
        <rFont val="Calibri"/>
        <family val="2"/>
      </rPr>
      <t xml:space="preserve"> for information on how to account for their electricity use.</t>
    </r>
  </si>
  <si>
    <t>●  If an organisation voluntarily reports the electricity used at a site/for an asset in its supply chain that is not directly under its ownership or control, it may report this electricity in Scope 3. A duplicate set of conversion factors have been provided for this purpose in the Scope 3 listing, under ‘managed assets- electricity’.</t>
  </si>
  <si>
    <t xml:space="preserve">Company G reports the emissions from the electricity it uses, which can be found by reading its electricity meters or gathering data from utility bills. </t>
  </si>
  <si>
    <r>
      <t>I am not publishing a company report, but I need a factor for</t>
    </r>
    <r>
      <rPr>
        <b/>
        <sz val="11"/>
        <color indexed="56"/>
        <rFont val="Calibri"/>
        <family val="2"/>
      </rPr>
      <t xml:space="preserve"> ‘electricity consumption’ instead of ‘electricity generation’ what should I do?</t>
    </r>
  </si>
  <si>
    <t>What factor do I need for my CRC Energy Efficiency Scheme (CRC) reporting?</t>
  </si>
  <si>
    <t>I previously used a 5-year grid rolling average factors. These factors are based on 1-year average factors and look quite different, what should I do?</t>
  </si>
  <si>
    <t>Transmission and distribution (T&amp;D) factors should be used to report the Scope 3 emissions associated with grid losses (the energy loss that occurs in getting the electricity from the power plant to the organisations that purchase it).</t>
  </si>
  <si>
    <t>● The year displayed alongside the T&amp;D factors is the reporting year for which users should apply these factors. This is based on a calendar reporting year.</t>
  </si>
  <si>
    <t xml:space="preserve">Company H reports the emissions from T&amp;D losses associated with its electricity use - this is a Scope 3 emission.   </t>
  </si>
  <si>
    <t xml:space="preserve">For every kWh of electricity company H purchases, it reports its associated energy losses using the T&amp;D factor for that year.         </t>
  </si>
  <si>
    <t>Every kWh company H uses is multiplied by the appropriate T&amp;D conversion factor to produce its Scope 3 T&amp;D emissions impact.</t>
  </si>
  <si>
    <t>As with other Scope 3 impacts, reporting T&amp;D is voluntary. However, it is considered best practice.</t>
  </si>
  <si>
    <t>I am not publishing a company report, but I need a factor for ‘electricity consumption’. What should I do?</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</si>
  <si>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</si>
  <si>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Water treatment conversion factors should be used for water returned into the sewage system through mains drains.</t>
  </si>
  <si>
    <t>Company J report its emissions from mains water treatment, a Scope 3 emissions source.  It gathers data from its utility bills.</t>
  </si>
  <si>
    <r>
      <t>Company J multiplies the water used (cubic metres (m</t>
    </r>
    <r>
      <rPr>
        <vertAlign val="superscript"/>
        <sz val="11"/>
        <color indexed="56"/>
        <rFont val="Calibri"/>
        <family val="2"/>
      </rPr>
      <t>3</t>
    </r>
    <r>
      <rPr>
        <sz val="11"/>
        <color indexed="56"/>
        <rFont val="Calibri"/>
        <family val="2"/>
      </rPr>
      <t>)) by the appropriate year's conversion factor called</t>
    </r>
    <r>
      <rPr>
        <sz val="11"/>
        <color indexed="56"/>
        <rFont val="Calibri"/>
        <family val="2"/>
      </rPr>
      <t xml:space="preserve"> ‘water supply’ to produce its emissions.</t>
    </r>
  </si>
  <si>
    <r>
      <t>Company J multiplies the volume of water disposed of via the drains (in cubic metres (m</t>
    </r>
    <r>
      <rPr>
        <vertAlign val="superscript"/>
        <sz val="11"/>
        <color indexed="56"/>
        <rFont val="Calibri"/>
        <family val="2"/>
      </rPr>
      <t>3</t>
    </r>
    <r>
      <rPr>
        <sz val="11"/>
        <color indexed="56"/>
        <rFont val="Calibri"/>
        <family val="2"/>
      </rPr>
      <t xml:space="preserve">)) by the appropriate year's conversion factor called </t>
    </r>
    <r>
      <rPr>
        <sz val="11"/>
        <color indexed="56"/>
        <rFont val="Calibri"/>
        <family val="2"/>
      </rPr>
      <t>‘water treatment’ to produce its emissions.</t>
    </r>
  </si>
  <si>
    <t>Waste disposal figures should be used for end-of-life disposal of different materials using a variety of different disposal methods.</t>
  </si>
  <si>
    <t xml:space="preserve">●  Radiative forcing (RF) is a measure of the additional environmental impact of aviation. These include emissions of nitrous oxides and water vapour when emitted at high altitude. </t>
  </si>
  <si>
    <t>●  Organisations should include the influence of radiative forcing RF in air travel emissions to capture the maximum climate impact of their travel habits. However, it should be noted that there is very significant scientific uncertainty around the magnitude of the additional environmental impacts of aviation. Further information on this uncertainty is provided in the accompanying 'Methodology paper'.</t>
  </si>
  <si>
    <t>●  Organisations should produce comparable reporting. Therefore, they should avoid reporting with uplifted air travel conversion factors in one year and without in another year as this may skew the interpretation of their reporting.</t>
  </si>
  <si>
    <t>Company L report its emissions from flights over the course of a year. To do so it requests a report from its dedicated travel agent, which reports the distances travelled for domestic, short-haul and long-haul flights, in each class of travel (ranging from economy to first class).</t>
  </si>
  <si>
    <t xml:space="preserve">A subsidiary of company L does not use the same travel agent. Instead, it uses its expenses system to note the flight type, distance and class of travel each time an employee flies. </t>
  </si>
  <si>
    <r>
      <t>The company then multiplies the distance (km) travelled in each class for each category of journey by the appropriate conversion factor. Company L uses the factor set inclusive of the influence of RF.  Where the ‘haul’ of the journey is known, but the class is unknown, the company uses the</t>
    </r>
    <r>
      <rPr>
        <sz val="11"/>
        <color indexed="56"/>
        <rFont val="Calibri"/>
        <family val="2"/>
      </rPr>
      <t xml:space="preserve"> ‘average passenger’ factor.</t>
    </r>
  </si>
  <si>
    <t xml:space="preserve">Air travel factors are calculated on the basis of the area of the plane each passenger takes up. If a plane is comprised totally of business-class seats, as opposed to more closely packed economy class seats, fewer passengers can fly. Therefore, each passenger takes a larger share of the emissions. </t>
  </si>
  <si>
    <t>Our organisation only has data on spend. How can I use this to calculate our air travel?</t>
  </si>
  <si>
    <r>
      <t>There are no confirmed industry benchmarks that provide accurate CO</t>
    </r>
    <r>
      <rPr>
        <vertAlign val="subscript"/>
        <sz val="11"/>
        <color indexed="56"/>
        <rFont val="Calibri"/>
        <family val="2"/>
      </rPr>
      <t>2</t>
    </r>
    <r>
      <rPr>
        <sz val="11"/>
        <color indexed="56"/>
        <rFont val="Calibri"/>
        <family val="2"/>
      </rPr>
      <t>e/£ spend data for air travel. We recommend that organisations improve their data collection processes so that they can report on distance (for which CO</t>
    </r>
    <r>
      <rPr>
        <vertAlign val="subscript"/>
        <sz val="11"/>
        <color indexed="56"/>
        <rFont val="Calibri"/>
        <family val="2"/>
      </rPr>
      <t>2</t>
    </r>
    <r>
      <rPr>
        <sz val="11"/>
        <color indexed="56"/>
        <rFont val="Calibri"/>
        <family val="2"/>
      </rPr>
      <t>e/km figures are available). Alternatively, organisations may, over a number of years, collect their own data and generate their own benchmarks.</t>
    </r>
  </si>
  <si>
    <t>My organisation has previously reported using factors without RF, what should I do?</t>
  </si>
  <si>
    <t xml:space="preserve">Users should generally use the ‘with RF’ factors, which incorporate a 90% increase in emissions to include the effect of radiative forcing. If the user’s historical data do not include RF,  then they should rebaseline their historical dataset to include the effect going forward. However, users should be aware of the very significant scientific uncertainty surrounding the quantification of these impacts. If organisations do not wish to include RF, then they should continue to select the ‘Without RF’ factors.  </t>
  </si>
  <si>
    <t>My organisation has previously reported using factors without the distance uplift, what should I do?</t>
  </si>
  <si>
    <t>All the factors include the distance uplift of 8% to compensate for planes not flying using the most direct route (such as flying around international airspace and stacking).  Historical factors have also included a distance uplift, though it was 9% for 2012 and before. If users did not previously include the distance uplift, then they should rebaseline their historical dataset. However, if  users wish to continue to not include the distance uplift, then it should be manually removed from the current factors.</t>
  </si>
  <si>
    <t>Tell me more about the international factors that were introduced in 2015</t>
  </si>
  <si>
    <t>Please note - the international factors included are an average of short and long-haul flights, which explains the difference between the UK factors and the international ones.</t>
  </si>
  <si>
    <r>
      <t xml:space="preserve">●  The business travel- sea conversion factors are for use for passenger travel, not for freighting goods. Full freight factors are available in the </t>
    </r>
    <r>
      <rPr>
        <sz val="11"/>
        <color indexed="56"/>
        <rFont val="Calibri"/>
        <family val="2"/>
      </rPr>
      <t>‘freighting goods’ listing.</t>
    </r>
  </si>
  <si>
    <t>Company M is based on the Isle of Wight and wishes to report the emissions of business travel on the ferry.</t>
  </si>
  <si>
    <t>Company M uses the conversion factors appropriate for ferry journeys. It has two options – for a passenger travelling by car on a ferry or as a foot passenger.</t>
  </si>
  <si>
    <t>Land-based conversion factors should be used for travel for business purposes in assets not owned or directly operated by a business. This includes mileage for business purposes in cars owned by employees, public transport, hire cars, and so on.</t>
  </si>
  <si>
    <t>●  Users should be mindful of the difference between vehicle km conversion factors and passenger km conversion factors. Vehicle km conversion factors should be applied to a whole vehicle (such as a car or taxi) being used for business purposes. Passenger km factors should be used when single passengers are travelling by means of mass transport (such as by train ) and the aim is to report emissions on a single-person basis, not account for the whole vehicle.</t>
  </si>
  <si>
    <t>●  The market segment conversion factors related to the vehicle market segments are specifically defined by the UK Society of Motor Manufacturers and Traders (SMMT).</t>
  </si>
  <si>
    <t>The members of company N's large sales team travel extensively on public transport. The company accounts for this in Scope 3 using appropriate conversion factors for bus, tube and rail transport.</t>
  </si>
  <si>
    <t>In each case, the total km travelled for each mode of transport is multiplied by the appropriate conversion factor to produce company N's Scope 3 emissions for land-based modes of transport</t>
  </si>
  <si>
    <t>Freighting goods factors should be used specifically for the shipment of goods over land, by sea or by air through a third-party company. Factors are available for a whole vehicle's worth of goods or per tonne of goods shipped via a specific transport mode.</t>
  </si>
  <si>
    <t>●  There are two types of air-freight factors: with/without radiative forcing  (RF), which is the influence of the other climate change effects of aviation  (such as water vapour and nitrogen oxides). Organisations should include the influence of  RF in air-freight emissions to capture the maximum climate impact of their travel habits. However, it should be noted that there is very significant scientific uncertainty around the magnitude of the additional environmental impacts of aviation. Further information on this uncertainty is provided in the accompanying 'Methodology paper'.</t>
  </si>
  <si>
    <t>Company O is an online retailer and understands that one of its largest impacts is the goods it has freighted to its regional storage facilities for sorting and the goods that are subsequently couriered to its customers.</t>
  </si>
  <si>
    <t>To account for this considerable Scope 3 impact, it quantifies its upstream and downstream freight emissions.</t>
  </si>
  <si>
    <t>For goods delivered by train from the docks to the company's regional distribution centre (RDC), it can again calculate the tonne.km travelled since it knows the location of the docks and that of its RDC. The company can then multiply this by the tonne.km conversion factor for freight-train emissions.</t>
  </si>
  <si>
    <t>My organisation has previously reported using factors without the distance uplift or radiative forcing. What should I do?</t>
  </si>
  <si>
    <t xml:space="preserve">All the factors include the distance uplift of 8% to compensate for planes not flying using the most direct route (such as flying around international airspace and stacking). Historical factors have also included a distance uplift, though it was 9% for 2012 and before. Users should generally include the distance uplift of 8% and the radiative forcing (RF) increase of 90% in the emissions reporting (that is, use the 'with RF' factors). Organisations that have not previously applied the distance uplift and RF will need to rebaseline their historical dataset to make their historical data comparable and to include the two effects going forward. However, for organisations that have not and do not wish to include the distance uplift and the RF, should select the ‘Without RF’ factor and manually remove the 8% distance uplift.  </t>
  </si>
  <si>
    <t>Tell me more about the international flight factors that were introduced in 2015</t>
  </si>
  <si>
    <t>In the 2015 update, a brand new set of aviation factors were introduced where aviation factors are now being presented for international flights between non-UK destinations. This analysis was only possible for passenger air travel. However, in the interests of consistency with the air-freight travel, international freight factors have been included this year. These factors have been set equal to the current UK, long-haul freight factors.
Please note - the international factors included are an average of short and long-haul flights, which explains the difference between the UK factors and the international ones.</t>
  </si>
  <si>
    <t>The conversion values should be used to change units (such as those for energy, mass and volume) into alternative units. This is particularly useful where an organisation is collecting data in units of measure that do not have conversion factors that can be directly used to determine a carbon emission total.</t>
  </si>
  <si>
    <t>The abbreviation table simply demonstrates common abbreviations that may be found within the carbon reporting arena and their long-hand form. This table is entirely for reference.</t>
  </si>
  <si>
    <r>
      <t>kg/m</t>
    </r>
    <r>
      <rPr>
        <b/>
        <vertAlign val="superscript"/>
        <sz val="11"/>
        <color indexed="56"/>
        <rFont val="Calibri"/>
        <family val="2"/>
      </rPr>
      <t>3</t>
    </r>
  </si>
  <si>
    <t>Managed assets- vehicles factors should be used to report emissions from vehicles that are used by a reporting organisation, but are not owned by the organisation and generally do not appear on the organisation's balance sheet. The emissions from managed assets are reported as a Scope 3 emissions source.</t>
  </si>
  <si>
    <r>
      <t>●  For vehicles that run on biofuels, please refer to the ‘bioenergy’ conversion factors. It should be noted that any vehicle running on biofuel that is reported in Scope 3 should also have an ‘outside of scopes’ CO</t>
    </r>
    <r>
      <rPr>
        <vertAlign val="subscript"/>
        <sz val="11"/>
        <color indexed="56"/>
        <rFont val="Calibri"/>
        <family val="2"/>
      </rPr>
      <t>2</t>
    </r>
    <r>
      <rPr>
        <sz val="11"/>
        <color indexed="56"/>
        <rFont val="Calibri"/>
        <family val="2"/>
      </rPr>
      <t xml:space="preserve"> figure reported separately. </t>
    </r>
  </si>
  <si>
    <t xml:space="preserve">Company Q reports the emissions from the mileage travelled in heavy goods vehicles (HGVs) on a long-term lease.  </t>
  </si>
  <si>
    <r>
      <t>Company Q uses conversion factors appropriate to each of its managed assets. For example, for its 12-tonne gross vehicle weight rigid HGV, it applies th</t>
    </r>
    <r>
      <rPr>
        <sz val="11"/>
        <color indexed="56"/>
        <rFont val="Calibri"/>
        <family val="2"/>
      </rPr>
      <t>e ‘rigid  (&gt;7.5 tonnes-17 tonnes)’ factor. It also has some other articulated HGVs on short-term leases at a site further afield for which size remains unknown. Therefore, it uses the ‘all artics’ factor, which is an appropriate average figure.</t>
    </r>
  </si>
  <si>
    <t>The conversion factors are based on information from the Department for Transport, which regularly analyses the mix of cars/vans on the road in the UK through Driver and Vehicle Licensing Agency (DVLA) records and automatic number plate recognition (ANPR) data. The conversion factors are updated each year to reflect changes in the spectrum of cars/vans of different types and ages being driven.</t>
  </si>
  <si>
    <t>I know the average mpg of my passenger vehicles as well as mileage. Can this be used to improve my calculations?</t>
  </si>
  <si>
    <t>The miles per gallon (mpg) of the car should be used to convert the distance travelled into litres of fuel used (refer to the ‘conversions’ listing to find values to assist this calculation). The conversion factor for litres of fuel can then be applied. This will give a more accurate view of the actual emissions from the car (the conversion factors for car mileage represent the average mpg of the whole UK car population, so knowing your car’s actual mpg and using this value will yield more precise results).</t>
  </si>
  <si>
    <t>I'm confused about whether I should use these factors or the Scope 1 vehicle factors.  I know this is related to my organisational boundary, but I'm still unsure if these conversion factors are appropriate for my organisation's vehicles or not.</t>
  </si>
  <si>
    <t>For information about how the conversion factors have been derived, please refer to the Methodology paper' that accompanies the conversion factors.</t>
  </si>
  <si>
    <r>
      <rPr>
        <sz val="11"/>
        <color indexed="56"/>
        <rFont val="Calibri"/>
        <family val="2"/>
      </rPr>
      <t>In the 2015 update, a brand new set of aviation factors were introduced where aviation factors are now being presented for international flights between non-UK destinations. This is a relatively high-level analysis and allows users to choose a different factor for air travel if flying between countries outside of the UK. All factors presented are for direct (non-stop) flights only. This analysis was only possible for passenger air travel. However, in the interests of consistency with the air freight travel, international freight factors have been included. These factors have been set equal to the current UK, long-haul freight factors.  See the '</t>
    </r>
    <r>
      <rPr>
        <u val="single"/>
        <sz val="11"/>
        <color indexed="12"/>
        <rFont val="Calibri"/>
        <family val="2"/>
      </rPr>
      <t>Freighting goods</t>
    </r>
    <r>
      <rPr>
        <sz val="11"/>
        <color indexed="56"/>
        <rFont val="Calibri"/>
        <family val="2"/>
      </rPr>
      <t>' and 'WTT- delivery vehs &amp; freight' tabs for these factors.</t>
    </r>
  </si>
  <si>
    <r>
      <t>●  The refrigerants and gases in the table are slightly different to the other conversion factors because the gases emitted have a global warming influence themselves. The conversion factor allows the GWP of that gas to be expressed in terms of kilogrammes of carbon dioxide equivalent (kgCO</t>
    </r>
    <r>
      <rPr>
        <vertAlign val="subscript"/>
        <sz val="11"/>
        <color indexed="56"/>
        <rFont val="Calibri"/>
        <family val="2"/>
      </rPr>
      <t>2</t>
    </r>
    <r>
      <rPr>
        <sz val="11"/>
        <color indexed="56"/>
        <rFont val="Calibri"/>
        <family val="2"/>
      </rPr>
      <t>e). This is slightly different to most of the factors where the emissions occur after combustion/use of the fuel/material. However, these conversions can be used in the normal way for reporting purposes.</t>
    </r>
  </si>
  <si>
    <t>Refrigerant and other conversion factors should be used for the purpose of reporting leakage from air-conditioning, refrigeration units or the release to the atmosphere of other gases that have global warming potential (GWP).</t>
  </si>
  <si>
    <r>
      <rPr>
        <sz val="11"/>
        <color indexed="56"/>
        <rFont val="Calibri"/>
        <family val="2"/>
      </rPr>
      <t>For more information refer to the ‘</t>
    </r>
    <r>
      <rPr>
        <u val="single"/>
        <sz val="11"/>
        <color indexed="12"/>
        <rFont val="Calibri"/>
        <family val="2"/>
      </rPr>
      <t>Outside of scopes</t>
    </r>
    <r>
      <rPr>
        <sz val="11"/>
        <color indexed="56"/>
        <rFont val="Calibri"/>
        <family val="2"/>
      </rPr>
      <t>’ tab for guidance.</t>
    </r>
  </si>
  <si>
    <t>For information about how the conversion factors have been derived, please refer to the 'Methodology paper' that accompanies the conversion factors.</t>
  </si>
  <si>
    <r>
      <rPr>
        <sz val="11"/>
        <color indexed="56"/>
        <rFont val="Calibri"/>
        <family val="2"/>
      </rPr>
      <t>●  Where a vehicle is used by an organisation, but it isn't owned by the organisation, then the emissions from the vehicle can be reported in Scope 3 instead of Scope 1, using the same factors.  These factors can also be found in the Scope 3 under ‘</t>
    </r>
    <r>
      <rPr>
        <u val="single"/>
        <sz val="11"/>
        <color indexed="12"/>
        <rFont val="Calibri"/>
        <family val="2"/>
      </rPr>
      <t>Business travel-land</t>
    </r>
    <r>
      <rPr>
        <sz val="11"/>
        <color indexed="56"/>
        <rFont val="Calibri"/>
        <family val="2"/>
      </rPr>
      <t>’ or ‘managed assets- vehicles’).</t>
    </r>
  </si>
  <si>
    <r>
      <rPr>
        <sz val="11"/>
        <color indexed="56"/>
        <rFont val="Calibri"/>
        <family val="2"/>
      </rPr>
      <t>●  For vehicles that run on biofuels, please refer to the ‘bioenergy’ conversion factors. It should be noted that any vehicle running on biofuel should also have an ‘outside of scopes’ CO</t>
    </r>
    <r>
      <rPr>
        <vertAlign val="subscript"/>
        <sz val="11"/>
        <color indexed="56"/>
        <rFont val="Calibri"/>
        <family val="2"/>
      </rPr>
      <t>2</t>
    </r>
    <r>
      <rPr>
        <sz val="11"/>
        <color indexed="56"/>
        <rFont val="Calibri"/>
        <family val="2"/>
      </rPr>
      <t xml:space="preserve"> figure reported separately. See the '</t>
    </r>
    <r>
      <rPr>
        <u val="single"/>
        <sz val="11"/>
        <color indexed="12"/>
        <rFont val="Calibri"/>
        <family val="2"/>
      </rPr>
      <t>Outside of scopes</t>
    </r>
    <r>
      <rPr>
        <u val="single"/>
        <sz val="11"/>
        <color indexed="56"/>
        <rFont val="Calibri"/>
        <family val="2"/>
      </rPr>
      <t>'</t>
    </r>
    <r>
      <rPr>
        <sz val="11"/>
        <color indexed="56"/>
        <rFont val="Calibri"/>
        <family val="2"/>
      </rPr>
      <t xml:space="preserve"> tab for more detail on this.</t>
    </r>
  </si>
  <si>
    <r>
      <rPr>
        <sz val="11"/>
        <color indexed="56"/>
        <rFont val="Calibri"/>
        <family val="2"/>
      </rPr>
      <t>For more information refer to the</t>
    </r>
    <r>
      <rPr>
        <sz val="11"/>
        <color indexed="62"/>
        <rFont val="Calibri"/>
        <family val="2"/>
      </rPr>
      <t xml:space="preserve"> ‘</t>
    </r>
    <r>
      <rPr>
        <u val="single"/>
        <sz val="11"/>
        <color indexed="12"/>
        <rFont val="Calibri"/>
        <family val="2"/>
      </rPr>
      <t>outside of scopes</t>
    </r>
    <r>
      <rPr>
        <sz val="11"/>
        <color indexed="62"/>
        <rFont val="Calibri"/>
        <family val="2"/>
      </rPr>
      <t>’</t>
    </r>
    <r>
      <rPr>
        <sz val="11"/>
        <color indexed="56"/>
        <rFont val="Calibri"/>
        <family val="2"/>
      </rPr>
      <t xml:space="preserve"> tab for guidance.</t>
    </r>
  </si>
  <si>
    <r>
      <t>CRC reporting is now aligned with UK Government GHG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t>
    </r>
    <r>
      <rPr>
        <vertAlign val="subscript"/>
        <sz val="11"/>
        <color indexed="56"/>
        <rFont val="Calibri"/>
        <family val="2"/>
      </rPr>
      <t>2</t>
    </r>
    <r>
      <rPr>
        <sz val="11"/>
        <color indexed="56"/>
        <rFont val="Calibri"/>
        <family val="2"/>
      </rPr>
      <t xml:space="preserve"> only T&amp;D- UK electricity' factor to get the overall factor that should be used for </t>
    </r>
    <r>
      <rPr>
        <u val="single"/>
        <sz val="11"/>
        <color indexed="12"/>
        <rFont val="Calibri"/>
        <family val="2"/>
      </rPr>
      <t>CRC reporting.</t>
    </r>
  </si>
  <si>
    <r>
      <rPr>
        <u val="single"/>
        <sz val="11"/>
        <color indexed="12"/>
        <rFont val="Calibri"/>
        <family val="2"/>
      </rPr>
      <t xml:space="preserve">CRC reporting </t>
    </r>
    <r>
      <rPr>
        <sz val="11"/>
        <color indexed="56"/>
        <rFont val="Calibri"/>
        <family val="2"/>
      </rPr>
      <t>is now aligned with UK Government GHG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t>
    </r>
    <r>
      <rPr>
        <vertAlign val="subscript"/>
        <sz val="11"/>
        <color indexed="56"/>
        <rFont val="Calibri"/>
        <family val="2"/>
      </rPr>
      <t>2</t>
    </r>
    <r>
      <rPr>
        <sz val="11"/>
        <color indexed="56"/>
        <rFont val="Calibri"/>
        <family val="2"/>
      </rPr>
      <t xml:space="preserve"> only T&amp;D- UK electricity' factor to get the overall factor that should be used for CRC reporting.</t>
    </r>
  </si>
  <si>
    <r>
      <rPr>
        <sz val="11"/>
        <color indexed="56"/>
        <rFont val="Calibri"/>
        <family val="2"/>
      </rPr>
      <t>●  To provide a full picture of your Scope 3 water emissions, you should also refer to the ‘</t>
    </r>
    <r>
      <rPr>
        <u val="single"/>
        <sz val="11"/>
        <color indexed="12"/>
        <rFont val="Calibri"/>
        <family val="2"/>
      </rPr>
      <t>Water treatment</t>
    </r>
    <r>
      <rPr>
        <sz val="11"/>
        <color indexed="56"/>
        <rFont val="Calibri"/>
        <family val="2"/>
      </rPr>
      <t>’ tab as both portions, supply and treatment, should be reported on for water.</t>
    </r>
  </si>
  <si>
    <r>
      <rPr>
        <sz val="11"/>
        <color indexed="56"/>
        <rFont val="Calibri"/>
        <family val="2"/>
      </rPr>
      <t>●  To provide a full picture of your Scope 3 water emissions, you should also refer to the ‘</t>
    </r>
    <r>
      <rPr>
        <u val="single"/>
        <sz val="11"/>
        <color indexed="12"/>
        <rFont val="Calibri"/>
        <family val="2"/>
      </rPr>
      <t>Water supply</t>
    </r>
    <r>
      <rPr>
        <sz val="11"/>
        <color indexed="56"/>
        <rFont val="Calibri"/>
        <family val="2"/>
      </rPr>
      <t>’ listing as both portions, supply and treatment, should be reported on for water.</t>
    </r>
  </si>
  <si>
    <t>●  Users that are able to gather data on a vehicle km basis should use these data in preference to tonne km data.</t>
  </si>
  <si>
    <r>
      <t>This tab is for use by organisations using the financial control or equity share boundaries that lease assets from another party. In these cases, check the lease type. If it is an operating lease, use the conversion factors on this tab to report vehicle emissions as Scope 3. Otherwise, use the other conversion factors in the 'Passenger travel' and 'Delivery vehicles' tabs and report emissions as Scope 1. For further information, please read the '</t>
    </r>
    <r>
      <rPr>
        <b/>
        <u val="single"/>
        <sz val="11"/>
        <color indexed="12"/>
        <rFont val="Calibri"/>
        <family val="2"/>
      </rPr>
      <t>Leased assets guidance</t>
    </r>
    <r>
      <rPr>
        <sz val="11"/>
        <color indexed="56"/>
        <rFont val="Calibri"/>
        <family val="2"/>
      </rPr>
      <t>'.</t>
    </r>
  </si>
  <si>
    <r>
      <rPr>
        <b/>
        <sz val="11"/>
        <color indexed="56"/>
        <rFont val="Calibri"/>
        <family val="2"/>
      </rPr>
      <t>If you have used the conversion factors before</t>
    </r>
    <r>
      <rPr>
        <sz val="11"/>
        <color indexed="56"/>
        <rFont val="Calibri"/>
        <family val="2"/>
      </rPr>
      <t>, ensure you have read the ‘What’s new’ guidance to understand the changes that have been made to the factors over the last year.  Following the ‘What’s new’ guidance will ensure that reporting is consistent and comparable year on year. Please note - activity-specific 'What's new' information is repeated in the relevant activity tabs.</t>
    </r>
  </si>
  <si>
    <r>
      <t>Welcome to the UK Government Conversion Factors for greenhouse gas (GHG) reporting. These factors are suitable for use by UK-based organisations of all sizes and international organisations reporting on UK operations. Therefore, the scope of the</t>
    </r>
    <r>
      <rPr>
        <sz val="11"/>
        <color indexed="56"/>
        <rFont val="Calibri"/>
        <family val="2"/>
      </rPr>
      <t xml:space="preserve"> factors is defined such that it is relevant to emissions reporting. The factors may also be used for other purposes, but users do this at their own risk.</t>
    </r>
  </si>
  <si>
    <r>
      <t xml:space="preserve">●  </t>
    </r>
    <r>
      <rPr>
        <b/>
        <sz val="11"/>
        <color indexed="56"/>
        <rFont val="Calibri"/>
        <family val="2"/>
      </rPr>
      <t>Scope 1 (direct emissions)</t>
    </r>
    <r>
      <rPr>
        <sz val="11"/>
        <color indexed="56"/>
        <rFont val="Calibri"/>
        <family val="2"/>
      </rPr>
      <t xml:space="preserve"> emissions are those from activities owned or controlled by your organisation. Examples of Scope 1 emissions include emissions from combustion in owned or controlled boilers, furnaces and vehicles; and emissions from chemical production in owned or controlled process equipment.</t>
    </r>
  </si>
  <si>
    <r>
      <t xml:space="preserve">●  </t>
    </r>
    <r>
      <rPr>
        <b/>
        <sz val="11"/>
        <color indexed="56"/>
        <rFont val="Calibri"/>
        <family val="2"/>
      </rPr>
      <t>Scope 2 (energy indirect)</t>
    </r>
    <r>
      <rPr>
        <sz val="11"/>
        <color indexed="56"/>
        <rFont val="Calibri"/>
        <family val="2"/>
      </rPr>
      <t xml:space="preserve"> emissions are those released into the atmosphere that are associated with your consumption of purchased electricity, heat, steam and cooling. These indirect emissions are a consequence of your organisation’s energy use, but occur at sources you do not own or control.</t>
    </r>
  </si>
  <si>
    <r>
      <rPr>
        <sz val="11"/>
        <color indexed="56"/>
        <rFont val="Calibri"/>
        <family val="2"/>
      </rPr>
      <t>After the three introductory worksheets, each worksheet presents the emission factors for a single type of emissions-releasing activity (for example, using electricity or driving a passenger vehicle). These emissions-releasing activities are categorised into three groups known as scopes. Each activity is listed as either Scope 1, Scope 2 or Scope 3. Refer to the '</t>
    </r>
    <r>
      <rPr>
        <u val="single"/>
        <sz val="11"/>
        <color indexed="12"/>
        <rFont val="Calibri"/>
        <family val="2"/>
      </rPr>
      <t>Index</t>
    </r>
    <r>
      <rPr>
        <sz val="11"/>
        <color indexed="56"/>
        <rFont val="Calibri"/>
        <family val="2"/>
      </rPr>
      <t>' tab for links to each sheet.</t>
    </r>
  </si>
  <si>
    <r>
      <rPr>
        <sz val="11"/>
        <color indexed="56"/>
        <rFont val="Calibri"/>
        <family val="2"/>
      </rPr>
      <t xml:space="preserve">●  </t>
    </r>
    <r>
      <rPr>
        <b/>
        <sz val="11"/>
        <color indexed="56"/>
        <rFont val="Calibri"/>
        <family val="2"/>
      </rPr>
      <t xml:space="preserve">Scope 3 (other indirect) </t>
    </r>
    <r>
      <rPr>
        <sz val="11"/>
        <color indexed="56"/>
        <rFont val="Calibri"/>
        <family val="2"/>
      </rPr>
      <t xml:space="preserve">emissions are a consequence of your actions that occur at sources you do not own or control and are not classed as Scope 2 emissions. Examples of Scope 3 emissions are business travel by means not owned or controlled by your organisation, waste disposal, materials or fuels your organisation purchases. Deciding if emissions from a vehicle, office or factory that you use are Scope 1 or Scope 3 may depend on how you define your operational boundaries. Scope 3 emissions can be from activities that are upstream or downstream of your organisation.  More information on Scope 3 and other aspects of reporting can be found in the </t>
    </r>
    <r>
      <rPr>
        <u val="single"/>
        <sz val="11"/>
        <color indexed="12"/>
        <rFont val="Calibri"/>
        <family val="2"/>
      </rPr>
      <t>Greenhouse Gas Protocol Corporate Standard.</t>
    </r>
  </si>
  <si>
    <t xml:space="preserve">In general, our policy is not to revise previously published EFs in the downloadable spreadsheets based on new data or methodology improvements. However, we may republish previously published factors in the downloadable spreadsheets if the update to the previously published factor is considered significant, if the primary cause of that update is an error rather than new data or methodology improvements and taking into account all the circumstances including timing. 
If previously published factors are updated and republished in the downloadable spreadsheets, then this will be clearly signposted in the accompanying text.  For present purposes, we define an error as “implementation of a calculation that was not as intended” and a methodology improvement as “intentional change in the implementation of a calculation”. Decisions on how to act on any republished factors are a matter for the user. </t>
  </si>
  <si>
    <t>&lt; 1</t>
  </si>
  <si>
    <t/>
  </si>
  <si>
    <t>Landfill Gas</t>
  </si>
  <si>
    <t xml:space="preserve">For information about how the conversion factors have been derived, please refer to the accompanying 'Methodology paper' to the conversion factors. 
</t>
  </si>
  <si>
    <t>Please note - factors that are not available or cells that have an invalid combination of criteria will be marked with an empty, shaded cell:</t>
  </si>
  <si>
    <t>You should use the version of the factors that correlates with the data on which you are reporting (for example, factors labelled as 2017 should be used for data from calendar year 2017).  If you are reporting on an April to March year, the factors from the calendar year in which the greatest portion of your data falls should be applied (for example, the 2017 factors should be applied to data in reporting year 01/04/17 – 31/03/18, the 2016 factors should have been applied to data in reporting year 01/04/16 – 31/03/17. Users that operate a July to June reporting year should apply the newest set of available factors.</t>
  </si>
  <si>
    <t>What's new in 2017?</t>
  </si>
  <si>
    <t>●  If any fuel type or unit has no result in the table, this is an indication the conversion factor is not available or does not exist  (such as coal in litres).</t>
  </si>
  <si>
    <t>●  Gross  calorific value (CV)/net CV basis - typically organisations should use gross CV for each kWh of energy reported (most energy billing is provided on a gross CV basis).</t>
  </si>
  <si>
    <t xml:space="preserve"> </t>
  </si>
  <si>
    <r>
      <rPr>
        <b/>
        <i/>
        <vertAlign val="superscript"/>
        <sz val="9"/>
        <color indexed="56"/>
        <rFont val="Calibri"/>
        <family val="2"/>
      </rPr>
      <t xml:space="preserve">1 </t>
    </r>
    <r>
      <rPr>
        <b/>
        <i/>
        <sz val="9"/>
        <color indexed="56"/>
        <rFont val="Calibri"/>
        <family val="2"/>
      </rPr>
      <t>Gross CV and Net CV taken from Coal 'Power stations - home produced plus imports', Dukes 2015 (July 2016), Tables A.2 and A.3 respectively.</t>
    </r>
  </si>
  <si>
    <r>
      <rPr>
        <b/>
        <i/>
        <vertAlign val="superscript"/>
        <sz val="9"/>
        <color indexed="56"/>
        <rFont val="Calibri"/>
        <family val="2"/>
      </rPr>
      <t>2</t>
    </r>
    <r>
      <rPr>
        <sz val="9"/>
        <rFont val="Calibri"/>
        <family val="2"/>
      </rPr>
      <t xml:space="preserve"> </t>
    </r>
    <r>
      <rPr>
        <b/>
        <i/>
        <sz val="9"/>
        <color indexed="56"/>
        <rFont val="Calibri"/>
        <family val="2"/>
      </rPr>
      <t>Gross CV and Net CV taken from Coal 'Power stations' (home produced coal only), Dukes 2015 (July 2016), Tables A.2 and A.3 respectively.</t>
    </r>
  </si>
  <si>
    <t>* Please note that these units are referring to volume/mass, which is the inverse of density (known as Specific Volume).</t>
  </si>
  <si>
    <r>
      <t>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2016 GHG Conversion Factors, there was a 11% decrease in the UK electricity CO</t>
    </r>
    <r>
      <rPr>
        <vertAlign val="subscript"/>
        <sz val="11"/>
        <color indexed="56"/>
        <rFont val="Calibri"/>
        <family val="2"/>
      </rPr>
      <t>2</t>
    </r>
    <r>
      <rPr>
        <sz val="11"/>
        <color indexed="56"/>
        <rFont val="Calibri"/>
        <family val="2"/>
      </rPr>
      <t>e factor compared to the previous year because there was a decrease in coal-powered electricity generation in 2014 (the inventory year for which the 2016 GHG Conversion Factor was derived). In this 2017 update, the CO</t>
    </r>
    <r>
      <rPr>
        <vertAlign val="subscript"/>
        <sz val="11"/>
        <color indexed="56"/>
        <rFont val="Calibri"/>
        <family val="2"/>
      </rPr>
      <t>2</t>
    </r>
    <r>
      <rPr>
        <sz val="11"/>
        <color indexed="56"/>
        <rFont val="Calibri"/>
        <family val="2"/>
      </rPr>
      <t>e factors has decreased again (compared with 2016) by 15%. This is due to a significant decrease in coal generation, and an increase in gas and renewables generation in 2015 (the inventory year for which the 2017 GHG Conversion Factor was derived).</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</si>
  <si>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can be calculated by adding together the ‘electricity generation’ and the ‘T&amp;D’ values within each year.</t>
  </si>
  <si>
    <t>10,000+ dwt</t>
  </si>
  <si>
    <t>10,000+ dwt 100+ TEU</t>
  </si>
  <si>
    <t>5000–9999 dwt 100+ TEU</t>
  </si>
  <si>
    <t>0–4999 dwt 100+ TEU</t>
  </si>
  <si>
    <t>4000+ CEU</t>
  </si>
  <si>
    <t>0–3999 CEU</t>
  </si>
  <si>
    <t>2000+ LM</t>
  </si>
  <si>
    <t>0–1999 LM</t>
  </si>
  <si>
    <t>8000+ TEU</t>
  </si>
  <si>
    <t>5000–7999 TEU</t>
  </si>
  <si>
    <t>3000–4999 TEU</t>
  </si>
  <si>
    <t>2000–2999 TEU</t>
  </si>
  <si>
    <t>1000–1999 TEU</t>
  </si>
  <si>
    <t>0–999 TEU</t>
  </si>
  <si>
    <t>60,000–99,999 dwt</t>
  </si>
  <si>
    <t>35,000–59,999 dwt</t>
  </si>
  <si>
    <t>10,000–34,999 dwt</t>
  </si>
  <si>
    <t>Plug-in Hybrid Electric Vehicle</t>
  </si>
  <si>
    <t>Battery Electric Vehicle</t>
  </si>
  <si>
    <r>
      <t>In some cases, the company knows what model the car is. In this case, it may choose to apply a conversion factor by market segment instead (found in the</t>
    </r>
    <r>
      <rPr>
        <sz val="11"/>
        <color indexed="56"/>
        <rFont val="Calibri"/>
        <family val="2"/>
      </rPr>
      <t xml:space="preserve"> 'cars (by market segment)' table).  </t>
    </r>
  </si>
  <si>
    <t>Which tables do I need to use to capture all the emissions resulting from the use of my plug-in electric vehicles?</t>
  </si>
  <si>
    <t>Please refer to the 'Passenger vehicles' FAQ for tables providing this information.</t>
  </si>
  <si>
    <t>Method 1: Energy consumption</t>
  </si>
  <si>
    <t>Scope</t>
  </si>
  <si>
    <t>Car</t>
  </si>
  <si>
    <t>Van</t>
  </si>
  <si>
    <t>Includes</t>
  </si>
  <si>
    <t>YES</t>
  </si>
  <si>
    <t>NO</t>
  </si>
  <si>
    <t>Scope 1 emissions from use of petrol or diesel.</t>
  </si>
  <si>
    <t>WTT Scope 3 emissions from use of petrol and diesel.</t>
  </si>
  <si>
    <t>UK Electricity</t>
  </si>
  <si>
    <t>Scope 2 emissions from use of electricity.</t>
  </si>
  <si>
    <t>Scope 3 emissions from T&amp;D losses from use of electricity.</t>
  </si>
  <si>
    <t>Scope 3 emissions from WTT emissions from use of electricity.</t>
  </si>
  <si>
    <t>Method 2: Generic vehicle emission factors</t>
  </si>
  <si>
    <t>Only Scope 1 emissions from petrol or diesel use.</t>
  </si>
  <si>
    <t>Only Scope 2 emissions from electricity use.</t>
  </si>
  <si>
    <t>Only Scope 3 emissions from electricity T&amp;D losses.</t>
  </si>
  <si>
    <t>Only Scope 3 WTT emissions (all fuel types, electricity)</t>
  </si>
  <si>
    <t>OR</t>
  </si>
  <si>
    <t>● To avoid double-counting of emissions, do not include activity/emissions resulting from the use of plug-in electric vehicles that are charged predominantly on your organisation's premises if you are also already reporting the emissions resulting from your electricity consumed there.</t>
  </si>
  <si>
    <t>●  Where possible users should report on litres of fuel and/or kWh of electricity used for freight rather than on a km basis as this is a more accurate calculation - these conversion factors may be found in the 'Fuels' and 'UK Electricity' tabs.</t>
  </si>
  <si>
    <r>
      <t>For its</t>
    </r>
    <r>
      <rPr>
        <sz val="11"/>
        <color indexed="56"/>
        <rFont val="Calibri"/>
        <family val="2"/>
      </rPr>
      <t xml:space="preserve"> ‘goods in’, it know the mass of items shipped to the UK by cargo ship, since this is on the delivery dockets. It knows which country the goods are being shipped from so it can work out the km travelled during import.  Company O takes the tonnage and multiplies it by the distance travelled to achieve a tonne.km value. It then multiplies by the appropriate cargo ship factor for its ship type (in this case, ‘general cargo, unknown’). This provides the emissions for the ‘goods in’.</t>
    </r>
  </si>
  <si>
    <r>
      <t>For the</t>
    </r>
    <r>
      <rPr>
        <i/>
        <sz val="11"/>
        <color indexed="56"/>
        <rFont val="Calibri"/>
        <family val="2"/>
      </rPr>
      <t xml:space="preserve"> </t>
    </r>
    <r>
      <rPr>
        <sz val="11"/>
        <color indexed="56"/>
        <rFont val="Calibri"/>
        <family val="2"/>
      </rPr>
      <t>‘goods out’ (that is, from its RDC to customers), company O delivers in small vans, using optimised route planning. For this, it uses the van freight factors on a whole-vehicle basis since it knows how many km its vans travel with a variety of goods delivered each day.</t>
    </r>
  </si>
  <si>
    <t>●  It should be noted that the conversion factors for cars and vans (excluding plug-in electric vehicles) are the same as those in the ‘passenger vehicles’ and ‘delivery vehicles’ listings. Where a car or van is not owned or controlled by the reporting organisation, the vehicles should be accounted for in Scope 3 as opposed to Scope 1, but the conversion factors and their categories remain the same.</t>
  </si>
  <si>
    <t>●  The conversion factors for electric cars and vans are the same as those in the ‘passenger vehicles’ and ‘delivery vehicles’ listings PLUS the emissions from the electricity consumption . Where a car or van is not owned or controlled by the reporting organisation, the vehicles should be accounted for in Scope 3 as opposed to Scope 1 (for petrol/diesel use) and Scope 2 (for electricity use), but the conversion factors and their categories remain the same.</t>
  </si>
  <si>
    <t>UK electricity for EVs</t>
  </si>
  <si>
    <t>UK electricity T&amp;D for EVs</t>
  </si>
  <si>
    <t xml:space="preserve">A summary of the key changes in the 2017 Government Greenhouse Gas (GHG) Conversion Factors for Company Reporting (hereafter the 2017 update) is provided below.  Further information will be provided in the methodology paper accompanying the new 2017 factors, which will be published on the GOV.UK website in July 2017. </t>
  </si>
  <si>
    <t>ADDITION OF EMISSION FACTOR FOR ELECTRIC VEHICLES</t>
  </si>
  <si>
    <t xml:space="preserve">Users should ensure that their calculations of emissions from EVs use the new conversion factors provided, where these emissions are not already able to be captured from existing emissions accounting (i.e. from fuel and electricity used).  </t>
  </si>
  <si>
    <t xml:space="preserve"> ADDITION OF EMISSION FACTORS FOR OVERNIGHT HOTEL STAYS</t>
  </si>
  <si>
    <t xml:space="preserve">We have added a number of factors which can be used to report emissions associated with an overnight hotel stay, which complement the existing emission factors for business travel that are already available. These new emission factors are based on estimates for an overnight stay in an average hotel, and different emission factors provided for a range of countries on a 'room per night' basis.  </t>
  </si>
  <si>
    <t>WTT DATA SOURCE CHANGE</t>
  </si>
  <si>
    <t xml:space="preserve">The methodological source for well-to-tank (WTT) emission factors for a range of different transport fuels (including petrol, diesel, kerosene, gas oil and natural gas/CNG/LNG) has been updated this year.  The new, and more accurate, source has also recently been used to update the default emission factors for these fuels used in EC Directives, and is based on a more recent and in-depth analysis of WTT emissions of European fuels.  </t>
  </si>
  <si>
    <t xml:space="preserve">The new WTT fuel emission factors are significantly higher than those used previously for certain fuels.  This change affects a wide range of emission factors, with the majority of WTT emission factors increasing across the GHG Conversion Factors dataset.  As a result, the WTT emissions of organisations calculated using these new factors will in many cases increase this year.  </t>
  </si>
  <si>
    <t xml:space="preserve">For a number of years, separate emission factors have been provided for pure fossil-based petrol and diesel road transport fuels, pure biofuels, and also emission factors that account for the average share of biofuel blended with these fuels in public refuelling stations. The methodologies used to calculate vehicle emission factors have previously been based upon pure conventional fossil-based road transport fuels. 
The share of biofuels has been increasing for a number of years now, and therefore this year the methodologies used to develop the road vehicle emission factors (both direct CO2 and WTT) have been modified in this 2017 update to account for the average petrol and diesel biofuel blend in public refuelling stations.
</t>
  </si>
  <si>
    <t xml:space="preserve">The methodological amendment improvement consistency with the fuels emission factors provided, and has resulted in a small decrease to the vehicle emission factors, compared to without this accounting. </t>
  </si>
  <si>
    <t xml:space="preserve">There have been some changes to the landfill gas and bioenergy factors:
• Landfill gas fuel properties have now been added to the fuel properties table
• The fuel properties of biogas have been updated to reflect a change in the methodology
• The outside of Scope factors for biogas and landfill gas and the well to tank biogas factor has been updated due to a more robust data source and improved methodology.
</t>
  </si>
  <si>
    <t xml:space="preserve">If you report biogas or landfill gas, then you will observe a difference this year compared to last year. Please note that it is still recommended that if you have site specific data you use that rather than the data supplied here. </t>
  </si>
  <si>
    <r>
      <t>●  'Diesel (average biofuel blend)'/'diesel (100% mineral oil)' - typically organisations purchasing forecourt fuel should use 'diesel (average biofuel blend)'. It should be noted that any fuel an organisation reports in Scope 1 that has biofuel content must have the ‘outside of scopes’ portion reported separately as per the '</t>
    </r>
    <r>
      <rPr>
        <u val="single"/>
        <sz val="11"/>
        <color indexed="30"/>
        <rFont val="Calibri"/>
        <family val="2"/>
      </rPr>
      <t>WBCSD/WRI GHG Protocol (chapter 9)'</t>
    </r>
    <r>
      <rPr>
        <sz val="11"/>
        <color indexed="56"/>
        <rFont val="Calibri"/>
        <family val="2"/>
      </rPr>
      <t>.  See information about the outside of scopes emissions in the example section below.</t>
    </r>
  </si>
  <si>
    <t xml:space="preserve">Products tanker </t>
  </si>
  <si>
    <t xml:space="preserve">Chemical tanker </t>
  </si>
  <si>
    <t>20,000+ dwt</t>
  </si>
  <si>
    <t>200,000+ m3</t>
  </si>
  <si>
    <t>0–199,999 m3</t>
  </si>
  <si>
    <t>50,000+ m3</t>
  </si>
  <si>
    <t>0–49,999 m3</t>
  </si>
  <si>
    <t>WTT- pass vehs &amp; travel- land</t>
  </si>
  <si>
    <t>Sum of Scope 1 and Scope 2, plus Scope 3 electricity T&amp;D losses.</t>
  </si>
  <si>
    <t>AND</t>
  </si>
  <si>
    <t>A</t>
  </si>
  <si>
    <t>B</t>
  </si>
  <si>
    <t>C</t>
  </si>
  <si>
    <r>
      <t xml:space="preserve">Sum of elements:     </t>
    </r>
    <r>
      <rPr>
        <sz val="11"/>
        <color indexed="56"/>
        <rFont val="Calibri"/>
        <family val="2"/>
      </rPr>
      <t xml:space="preserve"> </t>
    </r>
    <r>
      <rPr>
        <b/>
        <sz val="11"/>
        <color indexed="56"/>
        <rFont val="Calibri"/>
        <family val="2"/>
      </rPr>
      <t>A + C</t>
    </r>
    <r>
      <rPr>
        <sz val="11"/>
        <color indexed="56"/>
        <rFont val="Calibri"/>
        <family val="2"/>
      </rPr>
      <t xml:space="preserve"> </t>
    </r>
    <r>
      <rPr>
        <i/>
        <sz val="11"/>
        <color indexed="56"/>
        <rFont val="Calibri"/>
        <family val="2"/>
      </rPr>
      <t xml:space="preserve">  OR  </t>
    </r>
    <r>
      <rPr>
        <b/>
        <sz val="11"/>
        <color indexed="56"/>
        <rFont val="Calibri"/>
        <family val="2"/>
      </rPr>
      <t>B + C</t>
    </r>
  </si>
  <si>
    <r>
      <t xml:space="preserve">Sum of elements:     </t>
    </r>
    <r>
      <rPr>
        <sz val="11"/>
        <color indexed="56"/>
        <rFont val="Calibri"/>
        <family val="2"/>
      </rPr>
      <t xml:space="preserve"> </t>
    </r>
    <r>
      <rPr>
        <b/>
        <sz val="11"/>
        <color indexed="56"/>
        <rFont val="Calibri"/>
        <family val="2"/>
      </rPr>
      <t>A + C</t>
    </r>
    <r>
      <rPr>
        <sz val="11"/>
        <color indexed="56"/>
        <rFont val="Calibri"/>
        <family val="2"/>
      </rPr>
      <t xml:space="preserve"> </t>
    </r>
    <r>
      <rPr>
        <i/>
        <sz val="11"/>
        <color indexed="56"/>
        <rFont val="Calibri"/>
        <family val="2"/>
      </rPr>
      <t xml:space="preserve">  OR  </t>
    </r>
    <r>
      <rPr>
        <b/>
        <sz val="11"/>
        <color indexed="56"/>
        <rFont val="Calibri"/>
        <family val="2"/>
      </rPr>
      <t>B + C</t>
    </r>
  </si>
  <si>
    <t>● For vehicles using electricity (i.e. Plug-in Hybrid Electric Vehicles / Range-Extended Electric Vehicles and Battery Electric Vehicles) the emission factors presented here only include the conventional fuel use (i.e. petrol or diesel), where relevant, and you should IN ADDITION use the emission factors provided in the 'UK electricity for EVs' and 'UK electricity T&amp;D for EVs' tables to calculate the emissions due to the average electricity consumption.</t>
  </si>
  <si>
    <r>
      <rPr>
        <i/>
        <sz val="11"/>
        <color indexed="56"/>
        <rFont val="Calibri"/>
        <family val="2"/>
      </rPr>
      <t>Note:</t>
    </r>
    <r>
      <rPr>
        <sz val="11"/>
        <color indexed="56"/>
        <rFont val="Calibri"/>
        <family val="2"/>
      </rPr>
      <t xml:space="preserve"> The Plug-in Hybrid Electric Vehicle category also includes Range-Extended Electric Vehicles (also known as REEVs, ER-EVs or REX).</t>
    </r>
  </si>
  <si>
    <r>
      <t>●  For vehicles that run on electricity, care should be taken not to double-count emissions from electricity use that is already captured from reporting of an organisations on-site electricity consumption</t>
    </r>
    <r>
      <rPr>
        <sz val="11"/>
        <color indexed="56"/>
        <rFont val="Calibri"/>
        <family val="2"/>
      </rPr>
      <t xml:space="preserve">. </t>
    </r>
  </si>
  <si>
    <t>Why are emission factors for certain types of electric vehicle missing?</t>
  </si>
  <si>
    <r>
      <t xml:space="preserve">At the moment there are only a limited number of electric vehicle models on the market, and certain categories are not yet represented </t>
    </r>
    <r>
      <rPr>
        <b/>
        <sz val="11"/>
        <color indexed="56"/>
        <rFont val="Calibri"/>
        <family val="2"/>
      </rPr>
      <t>by battery electric vehicle or plug-in hybrid electric vehicles</t>
    </r>
    <r>
      <rPr>
        <sz val="11"/>
        <color indexed="56"/>
        <rFont val="Calibri"/>
        <family val="2"/>
      </rPr>
      <t>.  Emission factors  will be added in future updates for these vehicle types, when models in these categories become available in the UK market/fleet.</t>
    </r>
  </si>
  <si>
    <r>
      <t>The GWPs used in the calculation of CO</t>
    </r>
    <r>
      <rPr>
        <vertAlign val="subscript"/>
        <sz val="11"/>
        <color indexed="56"/>
        <rFont val="Calibri"/>
        <family val="2"/>
      </rPr>
      <t>2</t>
    </r>
    <r>
      <rPr>
        <sz val="11"/>
        <color indexed="56"/>
        <rFont val="Calibri"/>
        <family val="2"/>
      </rPr>
      <t xml:space="preserve">e are based on the Intergovernmental Panel on Climate Change (IPCC) Fourth Assessment Report (AR4) over a 100-year period (this is a requirement for inventory/national reporting purposes).  </t>
    </r>
  </si>
  <si>
    <r>
      <rPr>
        <b/>
        <sz val="11"/>
        <color indexed="56"/>
        <rFont val="Calibri"/>
        <family val="2"/>
      </rPr>
      <t>Emissions</t>
    </r>
    <r>
      <rPr>
        <sz val="11"/>
        <color indexed="56"/>
        <rFont val="Calibri"/>
        <family val="2"/>
      </rPr>
      <t xml:space="preserve"> =  Total activity for vehicle category (in km, miles or tonne-km)  x  Emission Factor</t>
    </r>
  </si>
  <si>
    <r>
      <rPr>
        <b/>
        <sz val="11"/>
        <color indexed="56"/>
        <rFont val="Calibri"/>
        <family val="2"/>
      </rPr>
      <t>Emissions</t>
    </r>
    <r>
      <rPr>
        <sz val="11"/>
        <color indexed="56"/>
        <rFont val="Calibri"/>
        <family val="2"/>
      </rPr>
      <t xml:space="preserve"> =  Total energy consumption (fuel, electricity)  x  Emission Factors (fuel, electricity)</t>
    </r>
  </si>
  <si>
    <r>
      <rPr>
        <i/>
        <sz val="11"/>
        <color indexed="56"/>
        <rFont val="Calibri"/>
        <family val="2"/>
      </rPr>
      <t>Note:</t>
    </r>
    <r>
      <rPr>
        <sz val="11"/>
        <color indexed="56"/>
        <rFont val="Calibri"/>
        <family val="2"/>
      </rPr>
      <t xml:space="preserve"> the emission factors already account for the average share of driving using electricity or conventional fuel for plug-in hybrid electric vehicles, so the </t>
    </r>
    <r>
      <rPr>
        <u val="single"/>
        <sz val="11"/>
        <color indexed="56"/>
        <rFont val="Calibri"/>
        <family val="2"/>
      </rPr>
      <t>total</t>
    </r>
    <r>
      <rPr>
        <sz val="11"/>
        <color indexed="56"/>
        <rFont val="Calibri"/>
        <family val="2"/>
      </rPr>
      <t xml:space="preserve"> number of km / miles / tonne-km should be used in calculations.</t>
    </r>
  </si>
  <si>
    <t>The steps taken to calculate this by hand are straightforward and can be illustrated using the following worked example (consistent for all biofuels, conventional fuels, scopes and units):
Company B wants to report on its Scope 1 fuel emissions (in kgCO2e/litre) from a specific biodiesel blend of X%. Using 2017 values, it is known that:
●100% mineral diesel conversion factor = 2.672 kgCO2e/litre
●100% biodiesel conversion factor (see Bioenergy sheet) = 0.020 kgCO2e/litre
Therefore, X% biodiesel blend conversion factor = (X% x 0.020) + [(1-X%) x 2.672]</t>
  </si>
  <si>
    <t>The steps taken to calculate this by hand are straightforward and can be illustrated using the following worked example (consistent for all biofuels, conventional fuels, scopes and units):
Company B wants to report on its Scope 1 fuel emissions (in kgCO2e/litre) from a specific biodiesel blend of X%. Using 2017 values, it is known that:
●100% mineral diesel conversion factor (see Fuels sheet) = 2.672 kgCO2e/litre
●100% biodiesel conversion factor = 0.020 kgCO2e/litre
Therefore, X% biodiesel blend conversion factor = (X% x 0.020) + [(1-X%) x 2.672]</t>
  </si>
  <si>
    <t xml:space="preserve">● Please see the FAQs at the bottom of this page for further information on the conversion factors for electric vehicles. </t>
  </si>
  <si>
    <t xml:space="preserve">● Please see the FAQs at the bottom of this page for further information on the conversion factors for passenger vehicles. </t>
  </si>
  <si>
    <r>
      <t>●  For vehicles where an organisation has data in litres of fuel or kWh electricity consumed, the</t>
    </r>
    <r>
      <rPr>
        <i/>
        <sz val="11"/>
        <color indexed="56"/>
        <rFont val="Calibri"/>
        <family val="2"/>
      </rPr>
      <t xml:space="preserve"> ‘</t>
    </r>
    <r>
      <rPr>
        <sz val="11"/>
        <color indexed="56"/>
        <rFont val="Calibri"/>
        <family val="2"/>
      </rPr>
      <t>fuels’ or 'electricity' conversion factors should be applied, which provide more accurate emissions results.</t>
    </r>
  </si>
  <si>
    <t>● Please see the FAQs at the bottom of this page for further information on the conversion factors for freighting goods vehicles, including electric vehicles.</t>
  </si>
  <si>
    <t>● Please see the FAQs at the bottom of this page for further information on the conversion factors for managed assets vehicles, including electric vehicles.</t>
  </si>
  <si>
    <r>
      <t>There are seven main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t>
    </r>
    <r>
      <rPr>
        <vertAlign val="subscript"/>
        <sz val="11"/>
        <color indexed="56"/>
        <rFont val="Calibri"/>
        <family val="2"/>
      </rPr>
      <t>2</t>
    </r>
    <r>
      <rPr>
        <sz val="11"/>
        <color indexed="56"/>
        <rFont val="Calibri"/>
        <family val="2"/>
      </rPr>
      <t>O), hydrofluorocarbons (HFCs), perfluorocarbons (PFCs), sulfur hexafluoride (SF</t>
    </r>
    <r>
      <rPr>
        <vertAlign val="subscript"/>
        <sz val="11"/>
        <color indexed="56"/>
        <rFont val="Calibri"/>
        <family val="2"/>
      </rPr>
      <t>6</t>
    </r>
    <r>
      <rPr>
        <sz val="11"/>
        <color indexed="56"/>
        <rFont val="Calibri"/>
        <family val="2"/>
      </rPr>
      <t>) and nitrogen trifluoride (NF</t>
    </r>
    <r>
      <rPr>
        <vertAlign val="subscript"/>
        <sz val="11"/>
        <color indexed="56"/>
        <rFont val="Calibri"/>
        <family val="2"/>
      </rPr>
      <t>3</t>
    </r>
    <r>
      <rPr>
        <sz val="11"/>
        <color indexed="56"/>
        <rFont val="Calibri"/>
        <family val="2"/>
      </rPr>
      <t>). Different activities emit different gases and you should report on the Kyoto Protocol GHG gases produced by your particular activities.</t>
    </r>
  </si>
  <si>
    <t>*Further Information on new emission factors for electric vehicles</t>
  </si>
  <si>
    <t>They are a Scope 3 emissions source and including these new factors will improve the completeness of reporting.</t>
  </si>
  <si>
    <t xml:space="preserve">Plug in electric vehicles (EVs) are gaining in market share rapidly in the UK and are increasingly seeing commercial applications; this market is expected to continue to grow significantly in the future.  The emissions resulting from these vehicles could already be calculated with the available emission factors, from the fuel and electricity consumption of these vehicles. However, with the increasing importance of EVs, there is now a greater need to also provide complementary vehicle emission factors, expanding on those already provided for conventionally fuelled vehicles. 
As a result, we have added a number of emission factors for electric cars and vans (since other electric vehicle types do not yet have significant market presence) to cover their different emissions components.  For plug-in hybrid electric vehicles (PHEVs, including range-extended electric vehicles) the situation is particularly complex since the resulting emissions can be categorised into Scope 1 (i.e. direct emissions from petrol or diesel use), Scope 2 (from electricity use) and Scope 3 (electricity T&amp;D losses, and WTT emissions). Additional guidance has therefore also been provided in Passenger vehicles sheet to help users of the GHG Conversion Factors understand how to calculate and report the different components.  This information is also provided below at the bottom of this page*.
</t>
  </si>
  <si>
    <t>Material use conversion factors should be used to report on consumption of procured materials based on their origin (that is, comprised of primary material or recycled materials). For primary materials, these factors cover the extraction, primary processing, manufacturing and transporting materials to the point of sale, not the materials in use. For secondary materials, the factors cover sorting, processing, manufacturing and transporting to the point of sale, not the materials in use. These factors are useful for reporting efficiencies gained through reduced procurement of material or the benefit of procuring items that are the product of a previous recycling process.</t>
  </si>
  <si>
    <r>
      <rPr>
        <sz val="11"/>
        <color indexed="56"/>
        <rFont val="Calibri"/>
        <family val="2"/>
      </rPr>
      <t xml:space="preserve">●  For vehicles where an organisation has data in litres of fuel and/or kWh of electricity used, the </t>
    </r>
    <r>
      <rPr>
        <sz val="11"/>
        <color indexed="30"/>
        <rFont val="Calibri"/>
        <family val="2"/>
      </rPr>
      <t>‘</t>
    </r>
    <r>
      <rPr>
        <u val="single"/>
        <sz val="11"/>
        <color indexed="30"/>
        <rFont val="Calibri"/>
        <family val="2"/>
      </rPr>
      <t>Fuels</t>
    </r>
    <r>
      <rPr>
        <sz val="11"/>
        <color indexed="56"/>
        <rFont val="Calibri"/>
        <family val="2"/>
      </rPr>
      <t>’ or 'UK Electricity' conversion factors should be applied, which provides more accurate emissions results.</t>
    </r>
  </si>
  <si>
    <t>Standard Set</t>
  </si>
  <si>
    <r>
      <rPr>
        <b/>
        <sz val="11"/>
        <color indexed="56"/>
        <rFont val="Calibri"/>
        <family val="2"/>
      </rPr>
      <t xml:space="preserve">NOTE: </t>
    </r>
    <r>
      <rPr>
        <sz val="11"/>
        <color indexed="56"/>
        <rFont val="Calibri"/>
        <family val="2"/>
      </rPr>
      <t>The scope of the factors is defined to be relevant to emissions reporting, although the factors may also be used for other purposes.  Regardless of this, their usage is at the users’ own risk.</t>
    </r>
  </si>
  <si>
    <t xml:space="preserve">●  To calculate the emissions from procured materials made from a variety of materials, the emissions may be added up and should be apportioned by the required weights of each material. </t>
  </si>
  <si>
    <t xml:space="preserve">●  These factors cannot be used to determine the relative merit of different recycling or waste management options.   </t>
  </si>
  <si>
    <t>●  All of the factors in the tables are positive numbers, because these figures do not consider avoided burdens. They account for ‘cradle-to-gate’ emissions. Therefore, the recycled material values (which, in some cases, could be negative values) do not include avoided emissions from not using primary materials.</t>
  </si>
  <si>
    <t>Example of calculating material use emissions</t>
  </si>
  <si>
    <t>Company K reports its emissions from purchasing steel cans made from primary metals (to be filled with a product and sold). At a separate site, company K wishes to report the emissions from purchasing metals that are the product of a previous closed-loop recycling process (also to be filled with a product and sold).  For the procurement of cans that have been newly manufactured. it selects the ‘metal steel cans’ material type and selects the 'primary material production' conversion factor. For the procurement of cans that are made from second-generation metals that have already been recycled, it selects the ‘metal steel cans’ row and the 'closed-loop' conversion factor. The carbon benefits of procuring the second generation metals quickly becomes clear.</t>
  </si>
  <si>
    <t xml:space="preserve">The activity data for each site (tonnes of metal procured) are multiplied by the relevant conversion factor to produce company K's Scope 3 procured material emissions.    </t>
  </si>
  <si>
    <t>Primary material production</t>
  </si>
  <si>
    <t>Re-used</t>
  </si>
  <si>
    <t>Open-loop source</t>
  </si>
  <si>
    <t>Closed-loop source</t>
  </si>
  <si>
    <t>Material</t>
  </si>
  <si>
    <t>Construction</t>
  </si>
  <si>
    <t>Aggregates</t>
  </si>
  <si>
    <t>Average construction</t>
  </si>
  <si>
    <t>Asbestos</t>
  </si>
  <si>
    <t>Asphalt</t>
  </si>
  <si>
    <t>Bricks</t>
  </si>
  <si>
    <t>Concrete</t>
  </si>
  <si>
    <t>Insulation</t>
  </si>
  <si>
    <t>Metals</t>
  </si>
  <si>
    <t>Soils</t>
  </si>
  <si>
    <t>Mineral oil</t>
  </si>
  <si>
    <t>Plasterboard</t>
  </si>
  <si>
    <t>Tyres</t>
  </si>
  <si>
    <t>Wood</t>
  </si>
  <si>
    <t>Closed loop source</t>
  </si>
  <si>
    <t>Books</t>
  </si>
  <si>
    <t>Glass</t>
  </si>
  <si>
    <t>Clothing</t>
  </si>
  <si>
    <t>Food and drink</t>
  </si>
  <si>
    <t>Organic</t>
  </si>
  <si>
    <t>Compost derived from garden waste</t>
  </si>
  <si>
    <t>Compost derived from food and garden waste</t>
  </si>
  <si>
    <t>Electrical items</t>
  </si>
  <si>
    <t>WEEE - fridges and freezers</t>
  </si>
  <si>
    <t>WEEE - large</t>
  </si>
  <si>
    <t>WEEE - mixed</t>
  </si>
  <si>
    <t>WEEE - small</t>
  </si>
  <si>
    <t>Batteries</t>
  </si>
  <si>
    <t>Metal</t>
  </si>
  <si>
    <t>Metal: aluminium cans and foil (excl. forming)</t>
  </si>
  <si>
    <t>Metal: mixed cans</t>
  </si>
  <si>
    <t>Metal: scrap metal</t>
  </si>
  <si>
    <t>Metal: steel cans</t>
  </si>
  <si>
    <t>Plastic</t>
  </si>
  <si>
    <t>Plastics: average plastics</t>
  </si>
  <si>
    <t>Plastics: average plastic film</t>
  </si>
  <si>
    <t>Plastics: average plastic rigid</t>
  </si>
  <si>
    <t>Plastics: HDPE (incl. forming)</t>
  </si>
  <si>
    <t>Plastics: LDPE and LLDPE (incl. forming)</t>
  </si>
  <si>
    <t>Plastics: PET (incl. forming)</t>
  </si>
  <si>
    <t>Plastics: PP (incl. forming)</t>
  </si>
  <si>
    <t>Plastics: PS (incl. forming)</t>
  </si>
  <si>
    <t>Plastics: PVC (incl. forming)</t>
  </si>
  <si>
    <t>Paper</t>
  </si>
  <si>
    <t>Paper and board: board</t>
  </si>
  <si>
    <t>Paper and board: mixed</t>
  </si>
  <si>
    <t>Paper and board: paper</t>
  </si>
  <si>
    <t>Can I use these factor for my waste?</t>
  </si>
  <si>
    <r>
      <rPr>
        <sz val="11"/>
        <color indexed="56"/>
        <rFont val="Calibri"/>
        <family val="2"/>
      </rPr>
      <t>No, these factors are not appropriate. For specific end-of-life figures, please see the ‘</t>
    </r>
    <r>
      <rPr>
        <u val="single"/>
        <sz val="11"/>
        <color indexed="12"/>
        <rFont val="Calibri"/>
        <family val="2"/>
      </rPr>
      <t>Waste disposal</t>
    </r>
    <r>
      <rPr>
        <sz val="11"/>
        <color indexed="56"/>
        <rFont val="Calibri"/>
        <family val="2"/>
      </rPr>
      <t>’ tab.</t>
    </r>
  </si>
  <si>
    <t>●  To calculate the emissions from multiple waste streams, the emissions sub totals may be added up.</t>
  </si>
  <si>
    <r>
      <t xml:space="preserve">●  These factors cannot be used to determine the relative lifecycle merit of different waste management options. This is because the benefits of energy recovery and recycling are attributed to the user of the recycled materials, not the producer of the waste, in line with </t>
    </r>
    <r>
      <rPr>
        <u val="single"/>
        <sz val="11"/>
        <color indexed="12"/>
        <rFont val="Calibri"/>
        <family val="2"/>
      </rPr>
      <t>GHG Protocol Guidelines</t>
    </r>
    <r>
      <rPr>
        <sz val="11"/>
        <color indexed="56"/>
        <rFont val="Calibri"/>
        <family val="2"/>
      </rPr>
      <t xml:space="preserve">.      </t>
    </r>
  </si>
  <si>
    <r>
      <t xml:space="preserve">●  For landfill, the factors in the tables include collection, transportion and landfill emissions (‘gate to grave’). For combustion and recycling, the factors consider transport to an energy recovery or materials reclamation facility only. This is in line with </t>
    </r>
    <r>
      <rPr>
        <u val="single"/>
        <sz val="11"/>
        <color indexed="12"/>
        <rFont val="Calibri"/>
        <family val="2"/>
      </rPr>
      <t>GHG Protocol Guidelines</t>
    </r>
    <r>
      <rPr>
        <sz val="11"/>
        <color indexed="56"/>
        <rFont val="Calibri"/>
        <family val="2"/>
      </rPr>
      <t xml:space="preserve">, with subsequent emissions attributed to electricity generation or recycled material production respectively.  </t>
    </r>
  </si>
  <si>
    <t>Example of calculating emissions from waste disposal</t>
  </si>
  <si>
    <t>Company K sends 0.5 tonnes of food waste to landfill each year, but has a white paper recycling scheme in place.</t>
  </si>
  <si>
    <r>
      <t xml:space="preserve">To calculate the emissions from the food waste, it selects the </t>
    </r>
    <r>
      <rPr>
        <sz val="11"/>
        <color indexed="56"/>
        <rFont val="Calibri"/>
        <family val="2"/>
      </rPr>
      <t>‘organic: food and drink waste’category and the appropriate ‘landfill’ factor. It multiplies this factor by the 0.5 tonnes of food waste and to get a waste disposal sub-total. For the white paper, it selects the ‘paper and board: paper’ category and the closed-loop factor (since the paper is sent for recycling into other paper products). This is multiplied by the mass of the white paper recycled to give a further waste disposal sub-total.</t>
    </r>
  </si>
  <si>
    <t>Company K’s total waste emissions are calculated by adding the two waste disposal subtotals together.</t>
  </si>
  <si>
    <t>Re-use</t>
  </si>
  <si>
    <t>Open loop</t>
  </si>
  <si>
    <t>Combustion</t>
  </si>
  <si>
    <t>Composting</t>
  </si>
  <si>
    <t>Landfill</t>
  </si>
  <si>
    <t>Waste type</t>
  </si>
  <si>
    <t>Anaerobic digestion</t>
  </si>
  <si>
    <t>Refuse</t>
  </si>
  <si>
    <t>Municipal waste</t>
  </si>
  <si>
    <t>Organic: food and drink waste</t>
  </si>
  <si>
    <t>Organic: garden waste</t>
  </si>
  <si>
    <t>Organic: mixed food and garden waste</t>
  </si>
  <si>
    <t>Commercial and industrial waste</t>
  </si>
  <si>
    <t>Can I use these materials factors for goods my organisation procures?</t>
  </si>
  <si>
    <r>
      <rPr>
        <sz val="11"/>
        <color indexed="56"/>
        <rFont val="Calibri"/>
        <family val="2"/>
      </rPr>
      <t xml:space="preserve">No, these factors are not appropriate. For specific procurement factors, please see the </t>
    </r>
    <r>
      <rPr>
        <sz val="11"/>
        <color indexed="12"/>
        <rFont val="Calibri"/>
        <family val="2"/>
      </rPr>
      <t>‘</t>
    </r>
    <r>
      <rPr>
        <u val="single"/>
        <sz val="11"/>
        <color indexed="12"/>
        <rFont val="Calibri"/>
        <family val="2"/>
      </rPr>
      <t xml:space="preserve">Material' use </t>
    </r>
    <r>
      <rPr>
        <sz val="11"/>
        <color indexed="56"/>
        <rFont val="Calibri"/>
        <family val="2"/>
      </rPr>
      <t>tab.</t>
    </r>
  </si>
  <si>
    <t>How do I calculate the weight of my waste?</t>
  </si>
  <si>
    <t>There are a variety of different methods to work out the amount of waste your organisation generates. Waste transfer/consignment notes from your commercial waste collector are a good place to start as it may have specific information on the waste that has been collected from you. Alternatively, the commercial waste collector may be able to advise on an average weight you can apply given the waste infrastructure you have on site or you can conduct a waste audit - this is where a member of staff samples the composition of your waste and weighs the waste and/or recycling generated on a regular basis.</t>
  </si>
  <si>
    <t>Open-loop</t>
  </si>
  <si>
    <t>Closed-loop</t>
  </si>
  <si>
    <t>For technical queries, please contact Climatechange.Statistics@beis.gov.uk</t>
  </si>
  <si>
    <t xml:space="preserve">AMENDMENT TO ROAD TRANSPORT FACTORS TO INCLUDE THE BIOFUEL BLEND WITHIN PETROL AND DIESEL </t>
  </si>
  <si>
    <t>IMPROVEMENTS TO BIOGAS AND LANDFILL FACTORS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</si>
</sst>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_-[$€-2]* #,##0.00_-;\-[$€-2]* #,##0.00_-;_-[$€-2]* &quot;-&quot;??_-"/>
    <numFmt numFmtId="167" formatCode="[&gt;0.5]#,##0;[&lt;-0.5]\-#,##0;\-"/>
    <numFmt numFmtId="168" formatCode="_-* #,##0\ _F_-;\-* #,##0\ _F_-;_-* &quot;-&quot;\ _F_-;_-@_-"/>
    <numFmt numFmtId="169" formatCode="_-* #,##0.00\ _F_-;\-* #,##0.00\ _F_-;_-* &quot;-&quot;??\ _F_-;_-@_-"/>
    <numFmt numFmtId="170" formatCode="_-* #,##0\ &quot;F&quot;_-;\-* #,##0\ &quot;F&quot;_-;_-* &quot;-&quot;\ &quot;F&quot;_-;_-@_-"/>
    <numFmt numFmtId="171" formatCode="_-* #,##0.00\ &quot;F&quot;_-;\-* #,##0.00\ &quot;F&quot;_-;_-* &quot;-&quot;??\ &quot;F&quot;_-;_-@_-"/>
    <numFmt numFmtId="172" formatCode="###.0"/>
    <numFmt numFmtId="173" formatCode="0.000"/>
    <numFmt numFmtId="174" formatCode="##.0"/>
    <numFmt numFmtId="175" formatCode="#,###,##0"/>
    <numFmt numFmtId="176" formatCode="_-&quot;öS&quot;\ * #,##0_-;\-&quot;öS&quot;\ * #,##0_-;_-&quot;öS&quot;\ * &quot;-&quot;_-;_-@_-"/>
    <numFmt numFmtId="177" formatCode="_-&quot;öS&quot;\ * #,##0.00_-;\-&quot;öS&quot;\ * #,##0.00_-;_-&quot;öS&quot;\ * &quot;-&quot;??_-;_-@_-"/>
    <numFmt numFmtId="178" formatCode="0.0000"/>
    <numFmt numFmtId="179" formatCode="0.00000"/>
    <numFmt numFmtId="180" formatCode="#,##0.00000"/>
    <numFmt numFmtId="181" formatCode="#,##0.0000"/>
    <numFmt numFmtId="182" formatCode="#,##0.000"/>
    <numFmt numFmtId="183" formatCode="#,##0.000000000"/>
    <numFmt numFmtId="184" formatCode="#,##0.0000000"/>
    <numFmt numFmtId="185" formatCode="0.0000000"/>
    <numFmt numFmtId="186" formatCode="0.000000"/>
    <numFmt numFmtId="187" formatCode="0.00000000"/>
    <numFmt numFmtId="188" formatCode="_-* #,##0_-;\-* #,##0_-;_-* &quot;-&quot;??_-;_-@_-"/>
    <numFmt numFmtId="189" formatCode="??0.0?????"/>
    <numFmt numFmtId="190" formatCode="_-* #,##0.0_-;\-* #,##0.0_-;_-* &quot;-&quot;??_-;_-@_-"/>
    <numFmt numFmtId="191" formatCode="0.0%"/>
    <numFmt numFmtId="192" formatCode="??0.0??????"/>
    <numFmt numFmtId="193" formatCode="??0.0????"/>
    <numFmt numFmtId="194" formatCode="??0.00"/>
    <numFmt numFmtId="195" formatCode="??0.000"/>
    <numFmt numFmtId="196" formatCode="??0.0000"/>
    <numFmt numFmtId="197" formatCode="??0.00000"/>
    <numFmt numFmtId="198" formatCode="??0"/>
    <numFmt numFmtId="199" formatCode="??0.000000"/>
    <numFmt numFmtId="200" formatCode="??0.0???????"/>
    <numFmt numFmtId="201" formatCode="_-* #,##0.00000_-;\-* #,##0.00000_-;_-* &quot;-&quot;??_-;_-@_-"/>
    <numFmt numFmtId="202" formatCode="??0.0????????????"/>
    <numFmt numFmtId="203" formatCode="[$-809]dd\ mmmm\ yyyy"/>
    <numFmt numFmtId="204" formatCode="??0.0????????"/>
    <numFmt numFmtId="205" formatCode="_-* #,##0.000_-;\-* #,##0.000_-;_-* &quot;-&quot;??_-;_-@_-"/>
    <numFmt numFmtId="206" formatCode="_-* #,##0.0000_-;\-* #,##0.0000_-;_-* &quot;-&quot;??_-;_-@_-"/>
    <numFmt numFmtId="207" formatCode="_-* #,##0.000000_-;\-* #,##0.000000_-;_-* &quot;-&quot;??_-;_-@_-"/>
    <numFmt numFmtId="208" formatCode="#,##0.00000_ ;\-#,##0.00000\ "/>
    <numFmt numFmtId="209" formatCode="#,##0.0000_ ;\-#,##0.0000\ "/>
    <numFmt numFmtId="210" formatCode="#,##0.000_ ;\-#,##0.000\ "/>
    <numFmt numFmtId="211" formatCode="#,##0.00_ ;\-#,##0.00\ "/>
    <numFmt numFmtId="212" formatCode="#,##0.0_ ;\-#,##0.0\ "/>
    <numFmt numFmtId="213" formatCode="#,##0_ ;\-#,##0\ "/>
    <numFmt numFmtId="214" formatCode="#,##0.0"/>
  </numFmts>
  <fonts count="184">
    <font>
      <sz val="11"/>
      <color theme="1"/>
      <name val="Calibri"/>
      <family val="2"/>
    </font>
    <font>
      <sz val="11"/>
      <name val="Calibri"/>
      <family val="2"/>
    </font>
    <font>
      <sz val="8"/>
      <name val="Helv"/>
      <family val="0"/>
    </font>
    <font>
      <sz val="11"/>
      <color indexed="56"/>
      <name val="Arial"/>
      <family val="2"/>
    </font>
    <font>
      <sz val="8"/>
      <name val="Arial"/>
      <family val="2"/>
    </font>
    <font>
      <sz val="12"/>
      <color indexed="52"/>
      <name val="Arial"/>
      <family val="2"/>
    </font>
    <font>
      <sz val="10"/>
      <name val="Arial Cyr"/>
      <family val="0"/>
    </font>
    <font>
      <b/>
      <sz val="10"/>
      <color indexed="8"/>
      <name val="Arial"/>
      <family val="2"/>
    </font>
    <font>
      <b/>
      <sz val="9"/>
      <name val="Times New Roman"/>
      <family val="1"/>
    </font>
    <font>
      <i/>
      <sz val="11"/>
      <color indexed="56"/>
      <name val="Calibri"/>
      <family val="2"/>
    </font>
    <font>
      <b/>
      <sz val="12"/>
      <name val="Helv"/>
      <family val="0"/>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vertAlign val="superscript"/>
      <sz val="11"/>
      <color indexed="56"/>
      <name val="Calibri"/>
      <family val="2"/>
    </font>
    <font>
      <u val="single"/>
      <sz val="10"/>
      <color indexed="12"/>
      <name val="Arial"/>
      <family val="2"/>
    </font>
    <font>
      <vertAlign val="subscript"/>
      <sz val="11"/>
      <color indexed="56"/>
      <name val="Calibri"/>
      <family val="2"/>
    </font>
    <font>
      <sz val="14"/>
      <name val="Arial"/>
      <family val="2"/>
    </font>
    <font>
      <b/>
      <sz val="10"/>
      <color indexed="18"/>
      <name val="Arial"/>
      <family val="2"/>
    </font>
    <font>
      <sz val="10"/>
      <name val="Arial"/>
      <family val="2"/>
    </font>
    <font>
      <sz val="11"/>
      <color indexed="8"/>
      <name val="Arial"/>
      <family val="2"/>
    </font>
    <font>
      <sz val="10"/>
      <name val="Times New Roman"/>
      <family val="1"/>
    </font>
    <font>
      <b/>
      <sz val="12"/>
      <color indexed="8"/>
      <name val="Arial"/>
      <family val="2"/>
    </font>
    <font>
      <sz val="12"/>
      <color indexed="17"/>
      <name val="Arial"/>
      <family val="2"/>
    </font>
    <font>
      <b/>
      <vertAlign val="superscript"/>
      <sz val="11"/>
      <color indexed="56"/>
      <name val="Calibri"/>
      <family val="2"/>
    </font>
    <font>
      <b/>
      <sz val="18"/>
      <color indexed="56"/>
      <name val="Cambria"/>
      <family val="2"/>
    </font>
    <font>
      <b/>
      <sz val="14"/>
      <name val="Helv"/>
      <family val="0"/>
    </font>
    <font>
      <vertAlign val="subscript"/>
      <sz val="11"/>
      <color indexed="56"/>
      <name val="Arial"/>
      <family val="2"/>
    </font>
    <font>
      <sz val="12"/>
      <color indexed="9"/>
      <name val="Arial"/>
      <family val="2"/>
    </font>
    <font>
      <u val="single"/>
      <sz val="11"/>
      <color indexed="12"/>
      <name val="Calibri"/>
      <family val="2"/>
    </font>
    <font>
      <i/>
      <sz val="12"/>
      <color indexed="23"/>
      <name val="Arial"/>
      <family val="2"/>
    </font>
    <font>
      <b/>
      <vertAlign val="subscript"/>
      <sz val="9.9"/>
      <color indexed="56"/>
      <name val="Calibri"/>
      <family val="2"/>
    </font>
    <font>
      <b/>
      <sz val="12"/>
      <color indexed="9"/>
      <name val="Arial"/>
      <family val="2"/>
    </font>
    <font>
      <sz val="11"/>
      <color indexed="56"/>
      <name val="Calibri"/>
      <family val="2"/>
    </font>
    <font>
      <u val="single"/>
      <sz val="11"/>
      <color indexed="56"/>
      <name val="Calibri"/>
      <family val="2"/>
    </font>
    <font>
      <b/>
      <sz val="12"/>
      <color indexed="63"/>
      <name val="Arial"/>
      <family val="2"/>
    </font>
    <font>
      <b/>
      <sz val="12"/>
      <color indexed="12"/>
      <name val="Arial"/>
      <family val="2"/>
    </font>
    <font>
      <sz val="12"/>
      <color indexed="8"/>
      <name val="Arial"/>
      <family val="2"/>
    </font>
    <font>
      <sz val="12"/>
      <color indexed="60"/>
      <name val="Arial"/>
      <family val="2"/>
    </font>
    <font>
      <sz val="9"/>
      <name val="Times New Roman"/>
      <family val="1"/>
    </font>
    <font>
      <b/>
      <sz val="11"/>
      <color indexed="56"/>
      <name val="Calibri"/>
      <family val="2"/>
    </font>
    <font>
      <sz val="12"/>
      <color indexed="62"/>
      <name val="Arial"/>
      <family val="2"/>
    </font>
    <font>
      <i/>
      <sz val="11"/>
      <color indexed="12"/>
      <name val="Calibri"/>
      <family val="2"/>
    </font>
    <font>
      <b/>
      <u val="single"/>
      <sz val="12"/>
      <color indexed="56"/>
      <name val="Calibri"/>
      <family val="2"/>
    </font>
    <font>
      <b/>
      <sz val="8"/>
      <name val="Tahoma"/>
      <family val="2"/>
    </font>
    <font>
      <sz val="11"/>
      <color indexed="62"/>
      <name val="Calibri"/>
      <family val="2"/>
    </font>
    <font>
      <b/>
      <sz val="11"/>
      <color indexed="62"/>
      <name val="Calibri"/>
      <family val="2"/>
    </font>
    <font>
      <b/>
      <u val="single"/>
      <sz val="11"/>
      <color indexed="62"/>
      <name val="Calibri"/>
      <family val="2"/>
    </font>
    <font>
      <sz val="11"/>
      <color indexed="12"/>
      <name val="Calibri"/>
      <family val="2"/>
    </font>
    <font>
      <b/>
      <u val="single"/>
      <sz val="11"/>
      <color indexed="12"/>
      <name val="Calibri"/>
      <family val="2"/>
    </font>
    <font>
      <b/>
      <i/>
      <sz val="9"/>
      <color indexed="56"/>
      <name val="Calibri"/>
      <family val="2"/>
    </font>
    <font>
      <b/>
      <i/>
      <vertAlign val="superscript"/>
      <sz val="9"/>
      <color indexed="56"/>
      <name val="Calibri"/>
      <family val="2"/>
    </font>
    <font>
      <sz val="9"/>
      <name val="Calibri"/>
      <family val="2"/>
    </font>
    <font>
      <sz val="11"/>
      <name val="Arial"/>
      <family val="2"/>
    </font>
    <font>
      <sz val="9"/>
      <name val="Tahoma"/>
      <family val="2"/>
    </font>
    <font>
      <sz val="8"/>
      <name val="Tahoma"/>
      <family val="2"/>
    </font>
    <font>
      <u val="single"/>
      <sz val="11"/>
      <color indexed="30"/>
      <name val="Calibri"/>
      <family val="2"/>
    </font>
    <font>
      <sz val="11"/>
      <color indexed="3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0"/>
      <color indexed="56"/>
      <name val="Calibri"/>
      <family val="2"/>
    </font>
    <font>
      <b/>
      <u val="single"/>
      <sz val="11"/>
      <color indexed="56"/>
      <name val="Calibri"/>
      <family val="2"/>
    </font>
    <font>
      <sz val="10"/>
      <color indexed="56"/>
      <name val="Calibri"/>
      <family val="2"/>
    </font>
    <font>
      <sz val="4"/>
      <color indexed="56"/>
      <name val="Calibri"/>
      <family val="2"/>
    </font>
    <font>
      <u val="single"/>
      <sz val="4"/>
      <color indexed="56"/>
      <name val="Calibri"/>
      <family val="2"/>
    </font>
    <font>
      <b/>
      <u val="single"/>
      <sz val="4"/>
      <color indexed="56"/>
      <name val="Calibri"/>
      <family val="2"/>
    </font>
    <font>
      <sz val="4"/>
      <color indexed="8"/>
      <name val="Calibri"/>
      <family val="2"/>
    </font>
    <font>
      <u val="single"/>
      <sz val="14"/>
      <color indexed="56"/>
      <name val="Calibri"/>
      <family val="2"/>
    </font>
    <font>
      <sz val="8"/>
      <name val="Calibri"/>
      <family val="2"/>
    </font>
    <font>
      <sz val="10"/>
      <color indexed="8"/>
      <name val="Calibri"/>
      <family val="2"/>
    </font>
    <font>
      <u val="single"/>
      <sz val="10"/>
      <color indexed="30"/>
      <name val="Calibri"/>
      <family val="2"/>
    </font>
    <font>
      <u val="single"/>
      <sz val="11"/>
      <color indexed="8"/>
      <name val="Calibri"/>
      <family val="2"/>
    </font>
    <font>
      <sz val="4"/>
      <color indexed="62"/>
      <name val="Calibri"/>
      <family val="2"/>
    </font>
    <font>
      <u val="single"/>
      <sz val="4"/>
      <color indexed="8"/>
      <name val="Calibri"/>
      <family val="2"/>
    </font>
    <font>
      <u val="single"/>
      <sz val="11"/>
      <color indexed="62"/>
      <name val="Calibri"/>
      <family val="2"/>
    </font>
    <font>
      <sz val="16"/>
      <color indexed="9"/>
      <name val="Calibri"/>
      <family val="2"/>
    </font>
    <font>
      <i/>
      <sz val="10"/>
      <color indexed="56"/>
      <name val="Calibri"/>
      <family val="2"/>
    </font>
    <font>
      <sz val="9"/>
      <color indexed="56"/>
      <name val="Calibri"/>
      <family val="2"/>
    </font>
    <font>
      <b/>
      <i/>
      <sz val="11"/>
      <color indexed="62"/>
      <name val="Calibri"/>
      <family val="2"/>
    </font>
    <font>
      <sz val="4"/>
      <color indexed="10"/>
      <name val="Calibri"/>
      <family val="2"/>
    </font>
    <font>
      <i/>
      <sz val="4"/>
      <color indexed="56"/>
      <name val="Calibri"/>
      <family val="2"/>
    </font>
    <font>
      <b/>
      <i/>
      <sz val="11"/>
      <color indexed="56"/>
      <name val="Calibri"/>
      <family val="2"/>
    </font>
    <font>
      <b/>
      <sz val="16"/>
      <name val="Calibri"/>
      <family val="2"/>
    </font>
    <font>
      <sz val="10"/>
      <color indexed="10"/>
      <name val="Calibri"/>
      <family val="2"/>
    </font>
    <font>
      <b/>
      <u val="double"/>
      <sz val="12"/>
      <color indexed="56"/>
      <name val="Calibri"/>
      <family val="2"/>
    </font>
    <font>
      <b/>
      <sz val="12"/>
      <color indexed="56"/>
      <name val="Calibri"/>
      <family val="2"/>
    </font>
    <font>
      <i/>
      <sz val="8"/>
      <name val="Calibri"/>
      <family val="2"/>
    </font>
    <font>
      <b/>
      <u val="single"/>
      <sz val="16"/>
      <color indexed="56"/>
      <name val="Calibri"/>
      <family val="2"/>
    </font>
    <font>
      <sz val="12"/>
      <color indexed="56"/>
      <name val="Calibri"/>
      <family val="2"/>
    </font>
    <font>
      <b/>
      <u val="single"/>
      <sz val="12"/>
      <color indexed="8"/>
      <name val="Calibri"/>
      <family val="2"/>
    </font>
    <font>
      <b/>
      <u val="single"/>
      <sz val="12"/>
      <color indexed="62"/>
      <name val="Calibri"/>
      <family val="2"/>
    </font>
    <font>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sz val="11"/>
      <color rgb="FF002060"/>
      <name val="Calibri"/>
      <family val="2"/>
    </font>
    <font>
      <b/>
      <sz val="18"/>
      <color theme="3"/>
      <name val="Calibri Light"/>
      <family val="2"/>
    </font>
    <font>
      <b/>
      <sz val="11"/>
      <color theme="1"/>
      <name val="Calibri"/>
      <family val="2"/>
    </font>
    <font>
      <sz val="11"/>
      <color rgb="FFFF0000"/>
      <name val="Calibri"/>
      <family val="2"/>
    </font>
    <font>
      <sz val="11"/>
      <color rgb="FF053D5F"/>
      <name val="Calibri"/>
      <family val="2"/>
    </font>
    <font>
      <b/>
      <sz val="10"/>
      <color rgb="FF053D5F"/>
      <name val="Calibri"/>
      <family val="2"/>
    </font>
    <font>
      <b/>
      <u val="single"/>
      <sz val="11"/>
      <color rgb="FF053D5F"/>
      <name val="Calibri"/>
      <family val="2"/>
    </font>
    <font>
      <i/>
      <sz val="11"/>
      <color rgb="FF053D5F"/>
      <name val="Calibri"/>
      <family val="2"/>
    </font>
    <font>
      <b/>
      <sz val="11"/>
      <color rgb="FF053D5F"/>
      <name val="Calibri"/>
      <family val="2"/>
    </font>
    <font>
      <sz val="10"/>
      <color rgb="FF053D5F"/>
      <name val="Calibri"/>
      <family val="2"/>
    </font>
    <font>
      <u val="single"/>
      <sz val="11"/>
      <color rgb="FF053D5F"/>
      <name val="Calibri"/>
      <family val="2"/>
    </font>
    <font>
      <sz val="4"/>
      <color rgb="FF053D5F"/>
      <name val="Calibri"/>
      <family val="2"/>
    </font>
    <font>
      <u val="single"/>
      <sz val="4"/>
      <color rgb="FF053D5F"/>
      <name val="Calibri"/>
      <family val="2"/>
    </font>
    <font>
      <b/>
      <u val="single"/>
      <sz val="4"/>
      <color rgb="FF053D5F"/>
      <name val="Calibri"/>
      <family val="2"/>
    </font>
    <font>
      <sz val="4"/>
      <color theme="1"/>
      <name val="Calibri"/>
      <family val="2"/>
    </font>
    <font>
      <b/>
      <u val="single"/>
      <sz val="12"/>
      <color rgb="FF053D5F"/>
      <name val="Calibri"/>
      <family val="2"/>
    </font>
    <font>
      <b/>
      <u val="single"/>
      <sz val="12"/>
      <color rgb="FF002060"/>
      <name val="Calibri"/>
      <family val="2"/>
    </font>
    <font>
      <u val="single"/>
      <sz val="14"/>
      <color rgb="FF053D5F"/>
      <name val="Calibri"/>
      <family val="2"/>
    </font>
    <font>
      <sz val="10"/>
      <color theme="1"/>
      <name val="Calibri"/>
      <family val="2"/>
    </font>
    <font>
      <u val="single"/>
      <sz val="10"/>
      <color theme="10"/>
      <name val="Calibri"/>
      <family val="2"/>
    </font>
    <font>
      <u val="single"/>
      <sz val="11"/>
      <color theme="1"/>
      <name val="Calibri"/>
      <family val="2"/>
    </font>
    <font>
      <sz val="4"/>
      <color rgb="FF1F4E78"/>
      <name val="Calibri"/>
      <family val="2"/>
    </font>
    <font>
      <u val="single"/>
      <sz val="4"/>
      <color theme="1"/>
      <name val="Calibri"/>
      <family val="2"/>
    </font>
    <font>
      <sz val="11"/>
      <color rgb="FF1F4E78"/>
      <name val="Calibri"/>
      <family val="2"/>
    </font>
    <font>
      <u val="single"/>
      <sz val="11"/>
      <color rgb="FF1F4E78"/>
      <name val="Calibri"/>
      <family val="2"/>
    </font>
    <font>
      <sz val="16"/>
      <color theme="0"/>
      <name val="Calibri"/>
      <family val="2"/>
    </font>
    <font>
      <vertAlign val="superscript"/>
      <sz val="11"/>
      <color rgb="FF053D5F"/>
      <name val="Calibri"/>
      <family val="2"/>
    </font>
    <font>
      <i/>
      <sz val="10"/>
      <color rgb="FF053D5F"/>
      <name val="Calibri"/>
      <family val="2"/>
    </font>
    <font>
      <sz val="9"/>
      <color rgb="FF053D5F"/>
      <name val="Calibri"/>
      <family val="2"/>
    </font>
    <font>
      <b/>
      <i/>
      <sz val="11"/>
      <color theme="4" tint="-0.4999699890613556"/>
      <name val="Calibri"/>
      <family val="2"/>
    </font>
    <font>
      <sz val="4"/>
      <color rgb="FFFF0000"/>
      <name val="Calibri"/>
      <family val="2"/>
    </font>
    <font>
      <sz val="11"/>
      <color theme="8" tint="-0.4999699890613556"/>
      <name val="Calibri"/>
      <family val="2"/>
    </font>
    <font>
      <i/>
      <sz val="11"/>
      <color rgb="FF002060"/>
      <name val="Calibri"/>
      <family val="2"/>
    </font>
    <font>
      <i/>
      <sz val="4"/>
      <color rgb="FF002060"/>
      <name val="Calibri"/>
      <family val="2"/>
    </font>
    <font>
      <sz val="4"/>
      <color rgb="FF002060"/>
      <name val="Calibri"/>
      <family val="2"/>
    </font>
    <font>
      <b/>
      <sz val="11"/>
      <color rgb="FF002060"/>
      <name val="Calibri"/>
      <family val="2"/>
    </font>
    <font>
      <b/>
      <i/>
      <sz val="11"/>
      <color rgb="FF002060"/>
      <name val="Calibri"/>
      <family val="2"/>
    </font>
    <font>
      <i/>
      <sz val="4"/>
      <color rgb="FF053D5F"/>
      <name val="Calibri"/>
      <family val="2"/>
    </font>
    <font>
      <b/>
      <i/>
      <sz val="11"/>
      <color rgb="FF053D5F"/>
      <name val="Calibri"/>
      <family val="2"/>
    </font>
    <font>
      <sz val="10"/>
      <color rgb="FFFF0000"/>
      <name val="Calibri"/>
      <family val="2"/>
    </font>
    <font>
      <sz val="11"/>
      <color rgb="FF1F497D"/>
      <name val="Calibri"/>
      <family val="2"/>
    </font>
    <font>
      <b/>
      <sz val="12"/>
      <color rgb="FF053D5F"/>
      <name val="Calibri"/>
      <family val="2"/>
    </font>
    <font>
      <sz val="11"/>
      <color theme="4" tint="-0.4999699890613556"/>
      <name val="Calibri"/>
      <family val="2"/>
    </font>
    <font>
      <b/>
      <u val="double"/>
      <sz val="12"/>
      <color rgb="FF053D5F"/>
      <name val="Calibri"/>
      <family val="2"/>
    </font>
    <font>
      <b/>
      <u val="single"/>
      <sz val="16"/>
      <color rgb="FF053D5F"/>
      <name val="Calibri"/>
      <family val="2"/>
    </font>
    <font>
      <sz val="12"/>
      <color rgb="FF053D5F"/>
      <name val="Calibri"/>
      <family val="2"/>
    </font>
    <font>
      <u val="single"/>
      <sz val="11"/>
      <color rgb="FF002060"/>
      <name val="Calibri"/>
      <family val="2"/>
    </font>
    <font>
      <b/>
      <u val="single"/>
      <sz val="12"/>
      <color theme="1"/>
      <name val="Calibri"/>
      <family val="2"/>
    </font>
    <font>
      <u val="single"/>
      <sz val="11"/>
      <color theme="8" tint="-0.4999699890613556"/>
      <name val="Calibri"/>
      <family val="2"/>
    </font>
    <font>
      <b/>
      <u val="single"/>
      <sz val="12"/>
      <color theme="8" tint="-0.4999699890613556"/>
      <name val="Calibri"/>
      <family val="2"/>
    </font>
    <font>
      <b/>
      <i/>
      <sz val="9"/>
      <color rgb="FF1F497D"/>
      <name val="Calibri"/>
      <family val="2"/>
    </font>
    <font>
      <sz val="11"/>
      <color rgb="FF053D5F"/>
      <name val="Arial"/>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Down">
        <bgColor rgb="FFD9D9D9"/>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lightGray">
        <bgColor theme="0"/>
      </patternFill>
    </fill>
    <fill>
      <patternFill patternType="solid">
        <fgColor theme="0" tint="-0.04997999966144562"/>
        <bgColor indexed="64"/>
      </patternFill>
    </fill>
    <fill>
      <patternFill patternType="solid">
        <fgColor theme="2" tint="-0.24997000396251678"/>
        <bgColor indexed="64"/>
      </patternFill>
    </fill>
    <fill>
      <patternFill patternType="gray125">
        <bgColor theme="0"/>
      </patternFill>
    </fill>
    <fill>
      <patternFill patternType="solid">
        <fgColor indexed="9"/>
        <bgColor indexed="64"/>
      </patternFill>
    </fill>
  </fills>
  <borders count="88">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053D5F"/>
      </left>
      <right style="thin">
        <color rgb="FF053D5F"/>
      </right>
      <top style="thin">
        <color rgb="FF053D5F"/>
      </top>
      <bottom style="thin">
        <color rgb="FF053D5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53D5F"/>
      </left>
      <right style="thick">
        <color rgb="FF053D5F"/>
      </right>
      <top style="thin">
        <color rgb="FF053D5F"/>
      </top>
      <bottom style="thin">
        <color rgb="FF053D5F"/>
      </bottom>
    </border>
    <border>
      <left style="thin">
        <color rgb="FF053D5F"/>
      </left>
      <right style="thin">
        <color rgb="FF053D5F"/>
      </right>
      <top style="thick">
        <color rgb="FF053D5F"/>
      </top>
      <bottom style="thin">
        <color rgb="FF053D5F"/>
      </bottom>
    </border>
    <border>
      <left style="thick">
        <color rgb="FF053D5F"/>
      </left>
      <right style="thick">
        <color rgb="FF053D5F"/>
      </right>
      <top style="thick">
        <color rgb="FF053D5F"/>
      </top>
      <bottom style="thin">
        <color rgb="FF053D5F"/>
      </bottom>
    </border>
    <border>
      <left style="thick">
        <color rgb="FF053D5F"/>
      </left>
      <right style="thin">
        <color rgb="FF053D5F"/>
      </right>
      <top style="thick">
        <color rgb="FF053D5F"/>
      </top>
      <bottom style="thin">
        <color rgb="FF053D5F"/>
      </bottom>
    </border>
    <border>
      <left style="thin">
        <color rgb="FF053D5F"/>
      </left>
      <right style="thin">
        <color rgb="FF053D5F"/>
      </right>
      <top style="thin">
        <color rgb="FF053D5F"/>
      </top>
      <bottom style="thick">
        <color rgb="FF053D5F"/>
      </bottom>
    </border>
    <border>
      <left style="thick">
        <color rgb="FF053D5F"/>
      </left>
      <right style="thin">
        <color rgb="FF053D5F"/>
      </right>
      <top style="thin">
        <color rgb="FF053D5F"/>
      </top>
      <bottom style="thick">
        <color rgb="FF053D5F"/>
      </bottom>
    </border>
    <border>
      <left>
        <color indexed="63"/>
      </left>
      <right style="thin"/>
      <top>
        <color indexed="63"/>
      </top>
      <bottom style="thin"/>
    </border>
    <border>
      <left style="thick">
        <color rgb="FF053D5F"/>
      </left>
      <right style="thin">
        <color rgb="FF053D5F"/>
      </right>
      <top style="thin">
        <color rgb="FF053D5F"/>
      </top>
      <bottom style="thin">
        <color rgb="FF053D5F"/>
      </bottom>
    </border>
    <border>
      <left style="thin">
        <color rgb="FF053D5F"/>
      </left>
      <right style="thick">
        <color rgb="FF053D5F"/>
      </right>
      <top style="thin">
        <color rgb="FF053D5F"/>
      </top>
      <bottom style="thick">
        <color rgb="FF053D5F"/>
      </bottom>
    </border>
    <border>
      <left style="thin">
        <color rgb="FF053D5F"/>
      </left>
      <right>
        <color indexed="63"/>
      </right>
      <top style="thick">
        <color rgb="FF053D5F"/>
      </top>
      <bottom style="thin">
        <color rgb="FF053D5F"/>
      </bottom>
    </border>
    <border>
      <left style="thick">
        <color rgb="FF053D5F"/>
      </left>
      <right style="thick">
        <color rgb="FF053D5F"/>
      </right>
      <top style="thin">
        <color rgb="FF053D5F"/>
      </top>
      <bottom style="thick">
        <color rgb="FF053D5F"/>
      </bottom>
    </border>
    <border>
      <left style="thin">
        <color rgb="FF053D5F"/>
      </left>
      <right style="thick">
        <color rgb="FF053D5F"/>
      </right>
      <top style="thick">
        <color rgb="FF053D5F"/>
      </top>
      <bottom style="thin">
        <color rgb="FF053D5F"/>
      </bottom>
    </border>
    <border>
      <left style="thick">
        <color rgb="FF053D5F"/>
      </left>
      <right style="thick">
        <color rgb="FF053D5F"/>
      </right>
      <top style="thick">
        <color rgb="FF053D5F"/>
      </top>
      <bottom style="thick">
        <color rgb="FF053D5F"/>
      </bottom>
    </border>
    <border>
      <left style="thick">
        <color rgb="FF053D5F"/>
      </left>
      <right style="thick">
        <color rgb="FF053D5F"/>
      </right>
      <top style="thin">
        <color rgb="FF053D5F"/>
      </top>
      <bottom style="thin">
        <color rgb="FF053D5F"/>
      </bottom>
    </border>
    <border>
      <left style="thin">
        <color rgb="FF053D5F"/>
      </left>
      <right>
        <color indexed="63"/>
      </right>
      <top style="thin">
        <color rgb="FF053D5F"/>
      </top>
      <bottom style="thick">
        <color rgb="FF053D5F"/>
      </bottom>
    </border>
    <border>
      <left>
        <color indexed="63"/>
      </left>
      <right>
        <color indexed="63"/>
      </right>
      <top>
        <color indexed="63"/>
      </top>
      <bottom style="thin"/>
    </border>
    <border>
      <left>
        <color indexed="63"/>
      </left>
      <right style="thick">
        <color rgb="FF053D5F"/>
      </right>
      <top style="thick">
        <color rgb="FF053D5F"/>
      </top>
      <bottom style="thin">
        <color rgb="FF053D5F"/>
      </bottom>
    </border>
    <border>
      <left>
        <color indexed="63"/>
      </left>
      <right style="thick">
        <color rgb="FF053D5F"/>
      </right>
      <top style="thin">
        <color rgb="FF053D5F"/>
      </top>
      <bottom>
        <color indexed="63"/>
      </bottom>
    </border>
    <border>
      <left style="thick">
        <color rgb="FF053D5F"/>
      </left>
      <right style="thick">
        <color rgb="FF053D5F"/>
      </right>
      <top style="thin">
        <color rgb="FF053D5F"/>
      </top>
      <bottom>
        <color indexed="63"/>
      </bottom>
    </border>
    <border>
      <left style="thick">
        <color rgb="FF053D5F"/>
      </left>
      <right style="thick">
        <color rgb="FF053D5F"/>
      </right>
      <top style="thick">
        <color rgb="FF053D5F"/>
      </top>
      <bottom>
        <color indexed="63"/>
      </bottom>
    </border>
    <border>
      <left style="thin">
        <color rgb="FF053D5F"/>
      </left>
      <right style="thin">
        <color rgb="FF053D5F"/>
      </right>
      <top style="thin">
        <color rgb="FF053D5F"/>
      </top>
      <bottom>
        <color indexed="63"/>
      </bottom>
    </border>
    <border>
      <left>
        <color indexed="63"/>
      </left>
      <right style="thick">
        <color rgb="FF053D5F"/>
      </right>
      <top style="thin">
        <color rgb="FF053D5F"/>
      </top>
      <bottom style="thin">
        <color rgb="FF053D5F"/>
      </bottom>
    </border>
    <border>
      <left/>
      <right style="thick">
        <color rgb="FF053D5F"/>
      </right>
      <top style="thin">
        <color rgb="FF053D5F"/>
      </top>
      <bottom style="thick">
        <color rgb="FF053D5F"/>
      </bottom>
    </border>
    <border>
      <left style="thick">
        <color rgb="FF053D5F"/>
      </left>
      <right>
        <color indexed="63"/>
      </right>
      <top style="thick">
        <color rgb="FF053D5F"/>
      </top>
      <bottom style="thin">
        <color rgb="FF053D5F"/>
      </bottom>
    </border>
    <border>
      <left style="thick">
        <color rgb="FF053D5F"/>
      </left>
      <right>
        <color indexed="63"/>
      </right>
      <top style="thin">
        <color rgb="FF053D5F"/>
      </top>
      <bottom style="thin">
        <color rgb="FF053D5F"/>
      </bottom>
    </border>
    <border>
      <left style="thin">
        <color rgb="FF053D5F"/>
      </left>
      <right style="thin">
        <color rgb="FF053D5F"/>
      </right>
      <top>
        <color indexed="63"/>
      </top>
      <bottom style="thin">
        <color rgb="FF053D5F"/>
      </bottom>
    </border>
    <border>
      <left style="thin">
        <color rgb="FF053D5F"/>
      </left>
      <right>
        <color indexed="63"/>
      </right>
      <top>
        <color indexed="63"/>
      </top>
      <bottom style="thin">
        <color rgb="FF053D5F"/>
      </bottom>
    </border>
    <border>
      <left style="medium"/>
      <right style="thin">
        <color rgb="FF053D5F"/>
      </right>
      <top>
        <color indexed="63"/>
      </top>
      <bottom style="thin">
        <color rgb="FF053D5F"/>
      </bottom>
    </border>
    <border>
      <left style="thin">
        <color rgb="FF053D5F"/>
      </left>
      <right style="medium"/>
      <top>
        <color indexed="63"/>
      </top>
      <bottom style="thin">
        <color rgb="FF053D5F"/>
      </bottom>
    </border>
    <border>
      <left>
        <color indexed="63"/>
      </left>
      <right>
        <color indexed="63"/>
      </right>
      <top style="thin"/>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thin"/>
      <bottom style="medium"/>
    </border>
    <border>
      <left/>
      <right style="thin">
        <color rgb="FF053D5F"/>
      </right>
      <top style="thin">
        <color rgb="FF053D5F"/>
      </top>
      <bottom style="thin">
        <color rgb="FF053D5F"/>
      </bottom>
    </border>
    <border>
      <left style="thin"/>
      <right style="thin">
        <color rgb="FF053D5F"/>
      </right>
      <top style="thin"/>
      <bottom style="thin">
        <color rgb="FF053D5F"/>
      </bottom>
    </border>
    <border>
      <left style="thin">
        <color rgb="FF053D5F"/>
      </left>
      <right style="thin">
        <color rgb="FF053D5F"/>
      </right>
      <top style="thin"/>
      <bottom style="thin">
        <color rgb="FF053D5F"/>
      </bottom>
    </border>
    <border>
      <left style="thin">
        <color rgb="FF053D5F"/>
      </left>
      <right style="thin"/>
      <top style="thin">
        <color rgb="FF053D5F"/>
      </top>
      <bottom style="thin">
        <color rgb="FF053D5F"/>
      </bottom>
    </border>
    <border>
      <left style="thin">
        <color rgb="FF053D5F"/>
      </left>
      <right style="thin">
        <color rgb="FF053D5F"/>
      </right>
      <top style="thin">
        <color rgb="FF053D5F"/>
      </top>
      <bottom style="thin"/>
    </border>
    <border>
      <left style="thin">
        <color rgb="FF053D5F"/>
      </left>
      <right>
        <color indexed="63"/>
      </right>
      <top style="thin"/>
      <bottom style="thin">
        <color rgb="FF053D5F"/>
      </bottom>
    </border>
    <border>
      <left style="thin">
        <color rgb="FF053D5F"/>
      </left>
      <right>
        <color indexed="63"/>
      </right>
      <top style="thin">
        <color rgb="FF053D5F"/>
      </top>
      <bottom style="thin">
        <color rgb="FF053D5F"/>
      </bottom>
    </border>
    <border>
      <left style="thin">
        <color rgb="FF053D5F"/>
      </left>
      <right>
        <color indexed="63"/>
      </right>
      <top style="thin">
        <color rgb="FF053D5F"/>
      </top>
      <bottom style="thin"/>
    </border>
    <border>
      <left style="thin"/>
      <right style="thin">
        <color rgb="FF053D5F"/>
      </right>
      <top style="thin">
        <color rgb="FF053D5F"/>
      </top>
      <bottom style="thin">
        <color rgb="FF053D5F"/>
      </bottom>
    </border>
    <border>
      <left style="thin">
        <color rgb="FF053D5F"/>
      </left>
      <right style="medium"/>
      <top style="thin">
        <color rgb="FF053D5F"/>
      </top>
      <bottom style="thin">
        <color rgb="FF053D5F"/>
      </bottom>
    </border>
    <border>
      <left style="thin"/>
      <right/>
      <top style="thin"/>
      <bottom style="thin"/>
    </border>
    <border>
      <left/>
      <right/>
      <top style="thin"/>
      <bottom style="thin"/>
    </border>
    <border>
      <left/>
      <right style="thin"/>
      <top style="thin"/>
      <bottom style="thin"/>
    </border>
    <border>
      <left style="thin">
        <color rgb="FF053D5F"/>
      </left>
      <right>
        <color indexed="63"/>
      </right>
      <top style="thin"/>
      <bottom style="thin"/>
    </border>
    <border>
      <left>
        <color indexed="63"/>
      </left>
      <right style="thin">
        <color rgb="FF053D5F"/>
      </right>
      <top style="thin"/>
      <bottom style="thin"/>
    </border>
    <border>
      <left style="thin">
        <color rgb="FF053D5F"/>
      </left>
      <right style="thin">
        <color rgb="FF053D5F"/>
      </right>
      <top>
        <color indexed="63"/>
      </top>
      <bottom>
        <color indexed="63"/>
      </bottom>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color rgb="FF053D5F"/>
      </left>
      <right style="medium"/>
      <top style="thin"/>
      <bottom style="thin">
        <color rgb="FF053D5F"/>
      </bottom>
    </border>
    <border>
      <left>
        <color indexed="63"/>
      </left>
      <right style="thin">
        <color rgb="FF053D5F"/>
      </right>
      <top style="thin"/>
      <bottom style="thin">
        <color rgb="FF053D5F"/>
      </bottom>
    </border>
    <border>
      <left style="thin">
        <color rgb="FF053D5F"/>
      </left>
      <right style="thin"/>
      <top style="thin"/>
      <bottom style="thin">
        <color rgb="FF053D5F"/>
      </bottom>
    </border>
    <border>
      <left style="thin"/>
      <right style="thin">
        <color rgb="FF053D5F"/>
      </right>
      <top style="thin">
        <color rgb="FF053D5F"/>
      </top>
      <bottom style="thin"/>
    </border>
    <border>
      <left style="thin">
        <color rgb="FF053D5F"/>
      </left>
      <right style="thin">
        <color rgb="FF053D5F"/>
      </right>
      <top style="thin">
        <color rgb="FF053D5F"/>
      </top>
      <bottom style="thin">
        <color rgb="FF002060"/>
      </bottom>
    </border>
    <border>
      <left>
        <color indexed="63"/>
      </left>
      <right>
        <color indexed="63"/>
      </right>
      <top style="double">
        <color rgb="FF053D5F"/>
      </top>
      <bottom>
        <color indexed="63"/>
      </bottom>
    </border>
    <border>
      <left>
        <color indexed="63"/>
      </left>
      <right>
        <color indexed="63"/>
      </right>
      <top style="thin">
        <color rgb="FF053D5F"/>
      </top>
      <bottom style="thin">
        <color rgb="FF053D5F"/>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s>
  <cellStyleXfs count="3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0"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0"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0"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0"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0"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0" fillId="2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6" fillId="0" borderId="0" applyNumberFormat="0" applyFont="0" applyFill="0" applyBorder="0" applyProtection="0">
      <alignment horizontal="left" vertical="center" indent="5"/>
    </xf>
    <xf numFmtId="0" fontId="113"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13" fillId="2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13" fillId="27"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13"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13" fillId="3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13"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13"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13"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13"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13" fillId="40"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13" fillId="4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13"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4" fontId="43" fillId="11" borderId="1">
      <alignment horizontal="right" vertical="center"/>
      <protection/>
    </xf>
    <xf numFmtId="0" fontId="114" fillId="4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4" fontId="8" fillId="0" borderId="2" applyFill="0" applyBorder="0" applyProtection="0">
      <alignment horizontal="right" vertical="center"/>
    </xf>
    <xf numFmtId="0" fontId="115" fillId="45" borderId="3"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6" fillId="46" borderId="4" applyNumberFormat="0" applyAlignment="0" applyProtection="0"/>
    <xf numFmtId="0" fontId="116" fillId="47" borderId="5" applyNumberFormat="0" applyAlignment="0" applyProtection="0"/>
    <xf numFmtId="0" fontId="36" fillId="48" borderId="6" applyNumberFormat="0" applyAlignment="0" applyProtection="0"/>
    <xf numFmtId="0" fontId="36" fillId="48" borderId="6" applyNumberFormat="0" applyAlignment="0" applyProtection="0"/>
    <xf numFmtId="0" fontId="36" fillId="48" borderId="6" applyNumberFormat="0" applyAlignment="0" applyProtection="0"/>
    <xf numFmtId="0" fontId="36"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4" fontId="23" fillId="0" borderId="0" applyFont="0" applyFill="0" applyBorder="0" applyAlignment="0" applyProtection="0"/>
    <xf numFmtId="43" fontId="0" fillId="0" borderId="0" applyFont="0" applyFill="0" applyBorder="0" applyAlignment="0" applyProtection="0"/>
    <xf numFmtId="0" fontId="23"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117" fillId="0" borderId="0" applyNumberFormat="0" applyFill="0" applyBorder="0" applyAlignment="0" applyProtection="0"/>
    <xf numFmtId="0" fontId="34" fillId="0" borderId="0" applyNumberFormat="0" applyFill="0" applyBorder="0" applyAlignment="0" applyProtection="0"/>
    <xf numFmtId="0" fontId="118" fillId="0" borderId="0" applyNumberFormat="0" applyFill="0" applyBorder="0" applyAlignment="0" applyProtection="0"/>
    <xf numFmtId="0" fontId="119" fillId="50"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167" fontId="21" fillId="0" borderId="0">
      <alignment horizontal="left" vertical="center"/>
      <protection/>
    </xf>
    <xf numFmtId="0" fontId="120" fillId="0" borderId="7" applyNumberFormat="0" applyFill="0" applyAlignment="0" applyProtection="0"/>
    <xf numFmtId="0" fontId="11" fillId="0" borderId="8" applyNumberFormat="0" applyFill="0" applyAlignment="0" applyProtection="0"/>
    <xf numFmtId="0" fontId="121" fillId="0" borderId="9" applyNumberFormat="0" applyFill="0" applyAlignment="0" applyProtection="0"/>
    <xf numFmtId="0" fontId="13" fillId="0" borderId="10" applyNumberFormat="0" applyFill="0" applyAlignment="0" applyProtection="0"/>
    <xf numFmtId="0" fontId="122" fillId="0" borderId="11" applyNumberFormat="0" applyFill="0" applyAlignment="0" applyProtection="0"/>
    <xf numFmtId="0" fontId="14" fillId="0" borderId="12" applyNumberFormat="0" applyFill="0" applyAlignment="0" applyProtection="0"/>
    <xf numFmtId="0" fontId="122" fillId="0" borderId="0" applyNumberFormat="0" applyFill="0" applyBorder="0" applyAlignment="0" applyProtection="0"/>
    <xf numFmtId="0" fontId="14" fillId="0" borderId="0" applyNumberFormat="0" applyFill="0" applyBorder="0" applyAlignment="0" applyProtection="0"/>
    <xf numFmtId="0" fontId="123" fillId="0" borderId="0" applyNumberFormat="0" applyFill="0" applyBorder="0" applyAlignment="0" applyProtection="0"/>
    <xf numFmtId="0" fontId="19"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5" fillId="51" borderId="3"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4" fontId="43" fillId="0" borderId="13">
      <alignment horizontal="right" vertical="center"/>
      <protection/>
    </xf>
    <xf numFmtId="0" fontId="126" fillId="0" borderId="14" applyNumberFormat="0" applyFill="0" applyAlignment="0" applyProtection="0"/>
    <xf numFmtId="0" fontId="5" fillId="0" borderId="15" applyNumberFormat="0" applyFill="0" applyAlignment="0" applyProtection="0"/>
    <xf numFmtId="0" fontId="23" fillId="13" borderId="0" applyNumberFormat="0" applyFont="0" applyBorder="0" applyAlignment="0">
      <protection/>
    </xf>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0" fontId="127"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128" fillId="0" borderId="0">
      <alignment/>
      <protection/>
    </xf>
    <xf numFmtId="0" fontId="128" fillId="0" borderId="0">
      <alignment/>
      <protection/>
    </xf>
    <xf numFmtId="0" fontId="0" fillId="0" borderId="0">
      <alignment/>
      <protection/>
    </xf>
    <xf numFmtId="0" fontId="129" fillId="0" borderId="0">
      <alignment/>
      <protection/>
    </xf>
    <xf numFmtId="0" fontId="129" fillId="0" borderId="0">
      <alignment/>
      <protection/>
    </xf>
    <xf numFmtId="0" fontId="129" fillId="0" borderId="0">
      <alignment/>
      <protection/>
    </xf>
    <xf numFmtId="0" fontId="23" fillId="0" borderId="0">
      <alignment/>
      <protection/>
    </xf>
    <xf numFmtId="0" fontId="1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23" fillId="0" borderId="0">
      <alignment/>
      <protection/>
    </xf>
    <xf numFmtId="0" fontId="6" fillId="48" borderId="0" applyNumberFormat="0" applyFont="0" applyBorder="0" applyAlignment="0" applyProtection="0"/>
    <xf numFmtId="0" fontId="0" fillId="53" borderId="16" applyNumberFormat="0" applyFont="0" applyAlignment="0" applyProtection="0"/>
    <xf numFmtId="0" fontId="41" fillId="54" borderId="17" applyNumberFormat="0" applyFont="0" applyAlignment="0" applyProtection="0"/>
    <xf numFmtId="0" fontId="41" fillId="54" borderId="17" applyNumberFormat="0" applyFont="0" applyAlignment="0" applyProtection="0"/>
    <xf numFmtId="0" fontId="41" fillId="54" borderId="17" applyNumberFormat="0" applyFont="0" applyAlignment="0" applyProtection="0"/>
    <xf numFmtId="0" fontId="41" fillId="54" borderId="17" applyNumberFormat="0" applyFont="0" applyAlignment="0" applyProtection="0"/>
    <xf numFmtId="0" fontId="41" fillId="54" borderId="17" applyNumberFormat="0" applyFont="0" applyAlignment="0" applyProtection="0"/>
    <xf numFmtId="0" fontId="41" fillId="54" borderId="17" applyNumberFormat="0" applyFont="0" applyAlignment="0" applyProtection="0"/>
    <xf numFmtId="0" fontId="41" fillId="54" borderId="17" applyNumberFormat="0" applyFont="0" applyAlignment="0" applyProtection="0"/>
    <xf numFmtId="0" fontId="41" fillId="54" borderId="17" applyNumberFormat="0" applyFont="0" applyAlignment="0" applyProtection="0"/>
    <xf numFmtId="0" fontId="130" fillId="45" borderId="18" applyNumberFormat="0" applyAlignment="0" applyProtection="0"/>
    <xf numFmtId="0" fontId="39" fillId="46" borderId="19" applyNumberFormat="0" applyAlignment="0" applyProtection="0"/>
    <xf numFmtId="0" fontId="39" fillId="46" borderId="19" applyNumberFormat="0" applyAlignment="0" applyProtection="0"/>
    <xf numFmtId="0" fontId="39" fillId="46" borderId="19" applyNumberFormat="0" applyAlignment="0" applyProtection="0"/>
    <xf numFmtId="0" fontId="39" fillId="46" borderId="19" applyNumberFormat="0" applyAlignment="0" applyProtection="0"/>
    <xf numFmtId="0" fontId="39" fillId="46" borderId="19" applyNumberFormat="0" applyAlignment="0" applyProtection="0"/>
    <xf numFmtId="0" fontId="39" fillId="46" borderId="19" applyNumberFormat="0" applyAlignment="0" applyProtection="0"/>
    <xf numFmtId="0" fontId="39" fillId="46" borderId="19" applyNumberFormat="0" applyAlignment="0" applyProtection="0"/>
    <xf numFmtId="0" fontId="39" fillId="46" borderId="19"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128" fillId="0" borderId="0" applyFont="0" applyFill="0" applyBorder="0" applyAlignment="0" applyProtection="0"/>
    <xf numFmtId="9" fontId="23"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13" fontId="23" fillId="0" borderId="0" applyFont="0" applyFill="0" applyProtection="0">
      <alignment/>
    </xf>
    <xf numFmtId="9" fontId="129" fillId="0" borderId="0" applyFont="0" applyFill="0" applyBorder="0" applyAlignment="0" applyProtection="0"/>
    <xf numFmtId="167" fontId="25" fillId="0" borderId="0" applyFill="0" applyBorder="0" applyAlignment="0" applyProtection="0"/>
    <xf numFmtId="0" fontId="23" fillId="0" borderId="0">
      <alignment/>
      <protection/>
    </xf>
    <xf numFmtId="0" fontId="23" fillId="0" borderId="0">
      <alignment/>
      <protection/>
    </xf>
    <xf numFmtId="0" fontId="43" fillId="48" borderId="1">
      <alignment/>
      <protection/>
    </xf>
    <xf numFmtId="0" fontId="43" fillId="48" borderId="1">
      <alignment/>
      <protection/>
    </xf>
    <xf numFmtId="0" fontId="43" fillId="48" borderId="1">
      <alignment/>
      <protection/>
    </xf>
    <xf numFmtId="0" fontId="12" fillId="0" borderId="0">
      <alignment/>
      <protection/>
    </xf>
    <xf numFmtId="0" fontId="2" fillId="0" borderId="0">
      <alignment horizontal="right"/>
      <protection/>
    </xf>
    <xf numFmtId="0" fontId="2" fillId="0" borderId="0">
      <alignment horizontal="left"/>
      <protection/>
    </xf>
    <xf numFmtId="0" fontId="4" fillId="0" borderId="0">
      <alignment/>
      <protection/>
    </xf>
    <xf numFmtId="0" fontId="131" fillId="55" borderId="20" applyBorder="0">
      <alignment/>
      <protection/>
    </xf>
    <xf numFmtId="172"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9" fontId="23" fillId="0" borderId="0" applyFill="0" applyBorder="0" applyProtection="0">
      <alignment horizontal="left"/>
    </xf>
    <xf numFmtId="49" fontId="23" fillId="0" borderId="0" applyFill="0" applyBorder="0" applyProtection="0">
      <alignment horizontal="left"/>
    </xf>
    <xf numFmtId="172"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9" fontId="23" fillId="0" borderId="0" applyFill="0" applyBorder="0" applyProtection="0">
      <alignment horizontal="left"/>
    </xf>
    <xf numFmtId="49" fontId="23" fillId="0" borderId="0" applyFill="0" applyBorder="0" applyProtection="0">
      <alignment horizontal="left"/>
    </xf>
    <xf numFmtId="0" fontId="132" fillId="0" borderId="0" applyNumberFormat="0" applyFill="0" applyBorder="0" applyAlignment="0" applyProtection="0"/>
    <xf numFmtId="0" fontId="29" fillId="0" borderId="0" applyNumberFormat="0" applyFill="0" applyBorder="0" applyAlignment="0" applyProtection="0"/>
    <xf numFmtId="0" fontId="30" fillId="0" borderId="0">
      <alignment horizontal="left" vertical="top"/>
      <protection/>
    </xf>
    <xf numFmtId="0" fontId="10" fillId="0" borderId="0">
      <alignment horizontal="left"/>
      <protection/>
    </xf>
    <xf numFmtId="175" fontId="22" fillId="56" borderId="0" applyNumberFormat="0" applyBorder="0">
      <alignment/>
      <protection locked="0"/>
    </xf>
    <xf numFmtId="0" fontId="133" fillId="0" borderId="21"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175" fontId="7" fillId="57" borderId="0" applyNumberFormat="0" applyBorder="0">
      <alignment/>
      <protection locked="0"/>
    </xf>
    <xf numFmtId="41" fontId="23" fillId="0" borderId="0" applyFont="0" applyFill="0" applyBorder="0" applyAlignment="0" applyProtection="0"/>
    <xf numFmtId="43"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0" fontId="134" fillId="0" borderId="0" applyNumberFormat="0" applyFill="0" applyBorder="0" applyAlignment="0" applyProtection="0"/>
    <xf numFmtId="0" fontId="17" fillId="0" borderId="0" applyNumberFormat="0" applyFill="0" applyBorder="0" applyAlignment="0" applyProtection="0"/>
    <xf numFmtId="0" fontId="40" fillId="49" borderId="0">
      <alignment horizontal="left" vertical="center" indent="1"/>
      <protection/>
    </xf>
    <xf numFmtId="4" fontId="43" fillId="0" borderId="0">
      <alignment/>
      <protection/>
    </xf>
  </cellStyleXfs>
  <cellXfs count="620">
    <xf numFmtId="0" fontId="0" fillId="0" borderId="0" xfId="0" applyFont="1" applyAlignment="1">
      <alignment/>
    </xf>
    <xf numFmtId="3" fontId="135" fillId="58" borderId="23" xfId="0" applyNumberFormat="1" applyFont="1" applyFill="1" applyBorder="1" applyAlignment="1">
      <alignment horizontal="center"/>
    </xf>
    <xf numFmtId="4" fontId="135" fillId="58" borderId="24" xfId="0" applyNumberFormat="1" applyFont="1" applyFill="1" applyBorder="1" applyAlignment="1">
      <alignment horizontal="center"/>
    </xf>
    <xf numFmtId="0" fontId="135" fillId="58" borderId="25" xfId="0" applyFont="1" applyFill="1" applyBorder="1" applyAlignment="1">
      <alignment/>
    </xf>
    <xf numFmtId="0" fontId="136" fillId="59" borderId="26" xfId="0" applyFont="1" applyFill="1" applyBorder="1" applyAlignment="1">
      <alignment horizontal="left" vertical="center" wrapText="1"/>
    </xf>
    <xf numFmtId="179" fontId="135" fillId="58" borderId="27" xfId="0" applyNumberFormat="1" applyFont="1" applyFill="1" applyBorder="1" applyAlignment="1">
      <alignment horizontal="center"/>
    </xf>
    <xf numFmtId="182" fontId="135" fillId="58" borderId="20" xfId="0" applyNumberFormat="1" applyFont="1" applyFill="1" applyBorder="1" applyAlignment="1">
      <alignment horizontal="center"/>
    </xf>
    <xf numFmtId="178" fontId="135" fillId="58" borderId="24" xfId="0" applyNumberFormat="1" applyFont="1" applyFill="1" applyBorder="1" applyAlignment="1">
      <alignment horizontal="center"/>
    </xf>
    <xf numFmtId="183" fontId="135" fillId="58" borderId="28" xfId="0" applyNumberFormat="1" applyFont="1" applyFill="1" applyBorder="1" applyAlignment="1">
      <alignment horizontal="center"/>
    </xf>
    <xf numFmtId="0" fontId="135" fillId="58" borderId="24" xfId="0" applyFont="1" applyFill="1" applyBorder="1" applyAlignment="1">
      <alignment horizontal="center"/>
    </xf>
    <xf numFmtId="1" fontId="135" fillId="58" borderId="25" xfId="248" applyNumberFormat="1" applyFont="1" applyFill="1" applyBorder="1" applyAlignment="1">
      <alignment horizontal="center"/>
      <protection/>
    </xf>
    <xf numFmtId="1" fontId="135" fillId="58" borderId="23" xfId="0" applyNumberFormat="1" applyFont="1" applyFill="1" applyBorder="1" applyAlignment="1">
      <alignment horizontal="center"/>
    </xf>
    <xf numFmtId="0" fontId="137" fillId="58" borderId="0" xfId="0" applyNumberFormat="1" applyFont="1" applyFill="1" applyBorder="1" applyAlignment="1">
      <alignment vertical="top" wrapText="1"/>
    </xf>
    <xf numFmtId="180" fontId="135" fillId="58" borderId="24" xfId="0" applyNumberFormat="1" applyFont="1" applyFill="1" applyBorder="1" applyAlignment="1">
      <alignment horizontal="center"/>
    </xf>
    <xf numFmtId="1" fontId="135" fillId="58" borderId="0" xfId="0" applyNumberFormat="1" applyFont="1" applyFill="1" applyAlignment="1">
      <alignment/>
    </xf>
    <xf numFmtId="0" fontId="135" fillId="58" borderId="0" xfId="0" applyFont="1" applyFill="1" applyAlignment="1">
      <alignment vertical="center"/>
    </xf>
    <xf numFmtId="0" fontId="138" fillId="58" borderId="29" xfId="0" applyFont="1" applyFill="1" applyBorder="1" applyAlignment="1">
      <alignment/>
    </xf>
    <xf numFmtId="179" fontId="135" fillId="58" borderId="30" xfId="0" applyNumberFormat="1" applyFont="1" applyFill="1" applyBorder="1" applyAlignment="1">
      <alignment horizontal="center"/>
    </xf>
    <xf numFmtId="188" fontId="135" fillId="58" borderId="25" xfId="162" applyNumberFormat="1" applyFont="1" applyFill="1" applyBorder="1" applyAlignment="1">
      <alignment/>
    </xf>
    <xf numFmtId="173" fontId="135" fillId="58" borderId="20" xfId="0" applyNumberFormat="1" applyFont="1" applyFill="1" applyBorder="1" applyAlignment="1">
      <alignment horizontal="center"/>
    </xf>
    <xf numFmtId="186" fontId="135" fillId="58" borderId="23" xfId="0" applyNumberFormat="1" applyFont="1" applyFill="1" applyBorder="1" applyAlignment="1">
      <alignment horizontal="center"/>
    </xf>
    <xf numFmtId="0" fontId="139" fillId="59" borderId="25" xfId="0" applyFont="1" applyFill="1" applyBorder="1" applyAlignment="1">
      <alignment horizontal="left" vertical="center" wrapText="1"/>
    </xf>
    <xf numFmtId="181" fontId="135" fillId="58" borderId="30" xfId="0" applyNumberFormat="1" applyFont="1" applyFill="1" applyBorder="1" applyAlignment="1">
      <alignment horizontal="center"/>
    </xf>
    <xf numFmtId="4" fontId="135" fillId="58" borderId="23" xfId="0" applyNumberFormat="1" applyFont="1" applyFill="1" applyBorder="1" applyAlignment="1">
      <alignment horizontal="center"/>
    </xf>
    <xf numFmtId="0" fontId="135" fillId="58" borderId="27" xfId="0" applyFont="1" applyFill="1" applyBorder="1" applyAlignment="1">
      <alignment horizontal="left" vertical="center" wrapText="1"/>
    </xf>
    <xf numFmtId="165" fontId="135" fillId="58" borderId="27" xfId="0" applyNumberFormat="1" applyFont="1" applyFill="1" applyBorder="1" applyAlignment="1">
      <alignment horizontal="center"/>
    </xf>
    <xf numFmtId="165" fontId="140" fillId="58" borderId="31" xfId="0" applyNumberFormat="1" applyFont="1" applyFill="1" applyBorder="1" applyAlignment="1">
      <alignment vertical="center" wrapText="1"/>
    </xf>
    <xf numFmtId="0" fontId="139" fillId="59" borderId="27" xfId="0" applyFont="1" applyFill="1" applyBorder="1" applyAlignment="1">
      <alignment horizontal="left" vertical="center"/>
    </xf>
    <xf numFmtId="0" fontId="0" fillId="58" borderId="0" xfId="0" applyFill="1" applyAlignment="1">
      <alignment/>
    </xf>
    <xf numFmtId="178" fontId="135" fillId="58" borderId="23" xfId="0" applyNumberFormat="1" applyFont="1" applyFill="1" applyBorder="1" applyAlignment="1">
      <alignment horizontal="center"/>
    </xf>
    <xf numFmtId="1" fontId="135" fillId="58" borderId="27" xfId="0" applyNumberFormat="1" applyFont="1" applyFill="1" applyBorder="1" applyAlignment="1">
      <alignment horizontal="center"/>
    </xf>
    <xf numFmtId="1" fontId="139" fillId="58" borderId="0" xfId="0" applyNumberFormat="1" applyFont="1" applyFill="1" applyBorder="1" applyAlignment="1">
      <alignment horizontal="left" vertical="center" wrapText="1"/>
    </xf>
    <xf numFmtId="0" fontId="135" fillId="58" borderId="0" xfId="0" applyFont="1" applyFill="1" applyBorder="1" applyAlignment="1">
      <alignment/>
    </xf>
    <xf numFmtId="0" fontId="135" fillId="58" borderId="32" xfId="0" applyFont="1" applyFill="1" applyBorder="1" applyAlignment="1">
      <alignment horizontal="left" vertical="center" wrapText="1"/>
    </xf>
    <xf numFmtId="173" fontId="135" fillId="58" borderId="24" xfId="0" applyNumberFormat="1" applyFont="1" applyFill="1" applyBorder="1" applyAlignment="1">
      <alignment horizontal="center"/>
    </xf>
    <xf numFmtId="0" fontId="135" fillId="0" borderId="0" xfId="0" applyFont="1" applyAlignment="1">
      <alignment/>
    </xf>
    <xf numFmtId="2" fontId="135" fillId="58" borderId="30" xfId="0" applyNumberFormat="1" applyFont="1" applyFill="1" applyBorder="1" applyAlignment="1">
      <alignment horizontal="center"/>
    </xf>
    <xf numFmtId="0" fontId="135" fillId="58" borderId="0" xfId="0" applyFont="1" applyFill="1" applyAlignment="1">
      <alignment/>
    </xf>
    <xf numFmtId="165" fontId="140" fillId="58" borderId="31" xfId="0" applyNumberFormat="1" applyFont="1" applyFill="1" applyBorder="1" applyAlignment="1">
      <alignment horizontal="left" vertical="center"/>
    </xf>
    <xf numFmtId="0" fontId="131" fillId="0" borderId="0" xfId="0" applyFont="1" applyAlignment="1">
      <alignment/>
    </xf>
    <xf numFmtId="165" fontId="135" fillId="58" borderId="31" xfId="0" applyNumberFormat="1" applyFont="1" applyFill="1" applyBorder="1" applyAlignment="1">
      <alignment horizontal="left" vertical="center"/>
    </xf>
    <xf numFmtId="0" fontId="135" fillId="58" borderId="33" xfId="0" applyFont="1" applyFill="1" applyBorder="1" applyAlignment="1">
      <alignment/>
    </xf>
    <xf numFmtId="14" fontId="140" fillId="58" borderId="34" xfId="0" applyNumberFormat="1" applyFont="1" applyFill="1" applyBorder="1" applyAlignment="1">
      <alignment vertical="center" wrapText="1"/>
    </xf>
    <xf numFmtId="0" fontId="135" fillId="58" borderId="0" xfId="0" applyFont="1" applyFill="1" applyBorder="1" applyAlignment="1">
      <alignment wrapText="1"/>
    </xf>
    <xf numFmtId="187" fontId="135" fillId="58" borderId="34" xfId="0" applyNumberFormat="1" applyFont="1" applyFill="1" applyBorder="1" applyAlignment="1">
      <alignment horizontal="center"/>
    </xf>
    <xf numFmtId="0" fontId="135" fillId="60" borderId="35" xfId="0" applyFont="1" applyFill="1" applyBorder="1" applyAlignment="1">
      <alignment/>
    </xf>
    <xf numFmtId="0" fontId="135" fillId="0" borderId="0" xfId="0" applyFont="1" applyAlignment="1">
      <alignment wrapText="1"/>
    </xf>
    <xf numFmtId="187" fontId="135" fillId="58" borderId="24" xfId="0" applyNumberFormat="1" applyFont="1" applyFill="1" applyBorder="1" applyAlignment="1">
      <alignment horizontal="center"/>
    </xf>
    <xf numFmtId="1" fontId="135" fillId="58" borderId="30" xfId="0" applyNumberFormat="1" applyFont="1" applyFill="1" applyBorder="1" applyAlignment="1">
      <alignment horizontal="center"/>
    </xf>
    <xf numFmtId="0" fontId="139" fillId="58" borderId="29" xfId="0" applyFont="1" applyFill="1" applyBorder="1" applyAlignment="1">
      <alignment horizontal="center"/>
    </xf>
    <xf numFmtId="179" fontId="135" fillId="58" borderId="20" xfId="0" applyNumberFormat="1" applyFont="1" applyFill="1" applyBorder="1" applyAlignment="1">
      <alignment horizontal="center"/>
    </xf>
    <xf numFmtId="0" fontId="135" fillId="58" borderId="0" xfId="0" applyFont="1" applyFill="1" applyAlignment="1">
      <alignment wrapText="1"/>
    </xf>
    <xf numFmtId="1" fontId="135" fillId="58" borderId="33" xfId="248" applyNumberFormat="1" applyFont="1" applyFill="1" applyBorder="1" applyAlignment="1">
      <alignment horizontal="center"/>
      <protection/>
    </xf>
    <xf numFmtId="178" fontId="135" fillId="58" borderId="27" xfId="0" applyNumberFormat="1" applyFont="1" applyFill="1" applyBorder="1" applyAlignment="1">
      <alignment horizontal="center"/>
    </xf>
    <xf numFmtId="184" fontId="135" fillId="58" borderId="27" xfId="0" applyNumberFormat="1" applyFont="1" applyFill="1" applyBorder="1" applyAlignment="1">
      <alignment horizontal="center"/>
    </xf>
    <xf numFmtId="14" fontId="140" fillId="58" borderId="34" xfId="0" applyNumberFormat="1" applyFont="1" applyFill="1" applyBorder="1" applyAlignment="1">
      <alignment horizontal="left" vertical="center"/>
    </xf>
    <xf numFmtId="14" fontId="135" fillId="58" borderId="34" xfId="0" applyNumberFormat="1" applyFont="1" applyFill="1" applyBorder="1" applyAlignment="1">
      <alignment horizontal="left" vertical="center"/>
    </xf>
    <xf numFmtId="14" fontId="140" fillId="58" borderId="34" xfId="0" applyNumberFormat="1" applyFont="1" applyFill="1" applyBorder="1" applyAlignment="1">
      <alignment/>
    </xf>
    <xf numFmtId="165" fontId="140" fillId="58" borderId="31" xfId="0" applyNumberFormat="1" applyFont="1" applyFill="1" applyBorder="1" applyAlignment="1">
      <alignment horizontal="left"/>
    </xf>
    <xf numFmtId="179" fontId="135" fillId="58" borderId="28" xfId="0" applyNumberFormat="1" applyFont="1" applyFill="1" applyBorder="1" applyAlignment="1">
      <alignment horizontal="center"/>
    </xf>
    <xf numFmtId="3" fontId="135" fillId="58" borderId="20" xfId="0" applyNumberFormat="1" applyFont="1" applyFill="1" applyBorder="1" applyAlignment="1">
      <alignment horizontal="center"/>
    </xf>
    <xf numFmtId="188" fontId="135" fillId="58" borderId="33" xfId="162" applyNumberFormat="1" applyFont="1" applyFill="1" applyBorder="1" applyAlignment="1">
      <alignment/>
    </xf>
    <xf numFmtId="183" fontId="135" fillId="58" borderId="27" xfId="0" applyNumberFormat="1" applyFont="1" applyFill="1" applyBorder="1" applyAlignment="1">
      <alignment horizontal="center"/>
    </xf>
    <xf numFmtId="179" fontId="135" fillId="58" borderId="34" xfId="0" applyNumberFormat="1" applyFont="1" applyFill="1" applyBorder="1" applyAlignment="1">
      <alignment horizontal="center"/>
    </xf>
    <xf numFmtId="179" fontId="135" fillId="58" borderId="24" xfId="0" applyNumberFormat="1" applyFont="1" applyFill="1" applyBorder="1" applyAlignment="1">
      <alignment horizontal="center"/>
    </xf>
    <xf numFmtId="2" fontId="135" fillId="58" borderId="20" xfId="0" applyNumberFormat="1" applyFont="1" applyFill="1" applyBorder="1" applyAlignment="1">
      <alignment horizontal="center"/>
    </xf>
    <xf numFmtId="178" fontId="135" fillId="58" borderId="30" xfId="0" applyNumberFormat="1" applyFont="1" applyFill="1" applyBorder="1" applyAlignment="1">
      <alignment horizontal="center"/>
    </xf>
    <xf numFmtId="165" fontId="135" fillId="58" borderId="20" xfId="0" applyNumberFormat="1" applyFont="1" applyFill="1" applyBorder="1" applyAlignment="1">
      <alignment horizontal="center"/>
    </xf>
    <xf numFmtId="187" fontId="135" fillId="58" borderId="23" xfId="0" applyNumberFormat="1" applyFont="1" applyFill="1" applyBorder="1" applyAlignment="1">
      <alignment horizontal="center"/>
    </xf>
    <xf numFmtId="180" fontId="135" fillId="58" borderId="30" xfId="0" applyNumberFormat="1" applyFont="1" applyFill="1" applyBorder="1" applyAlignment="1">
      <alignment horizontal="center"/>
    </xf>
    <xf numFmtId="1" fontId="135" fillId="58" borderId="20" xfId="0" applyNumberFormat="1" applyFont="1" applyFill="1" applyBorder="1" applyAlignment="1">
      <alignment horizontal="center"/>
    </xf>
    <xf numFmtId="3" fontId="135" fillId="58" borderId="34" xfId="0" applyNumberFormat="1" applyFont="1" applyFill="1" applyBorder="1" applyAlignment="1">
      <alignment horizontal="center"/>
    </xf>
    <xf numFmtId="0" fontId="140" fillId="58" borderId="31" xfId="0" applyFont="1" applyFill="1" applyBorder="1" applyAlignment="1">
      <alignment horizontal="left" vertical="center" wrapText="1"/>
    </xf>
    <xf numFmtId="0" fontId="135" fillId="58" borderId="0" xfId="0" applyFont="1" applyFill="1" applyAlignment="1">
      <alignment horizontal="center"/>
    </xf>
    <xf numFmtId="0" fontId="135" fillId="58" borderId="36" xfId="0" applyFont="1" applyFill="1" applyBorder="1" applyAlignment="1">
      <alignment/>
    </xf>
    <xf numFmtId="0" fontId="141" fillId="58" borderId="0" xfId="0" applyFont="1" applyFill="1" applyAlignment="1">
      <alignment vertical="center"/>
    </xf>
    <xf numFmtId="2" fontId="135" fillId="58" borderId="28" xfId="0" applyNumberFormat="1" applyFont="1" applyFill="1" applyBorder="1" applyAlignment="1">
      <alignment horizontal="center"/>
    </xf>
    <xf numFmtId="0" fontId="136" fillId="59" borderId="28" xfId="0" applyFont="1" applyFill="1" applyBorder="1" applyAlignment="1">
      <alignment vertical="center" wrapText="1"/>
    </xf>
    <xf numFmtId="0" fontId="140" fillId="58" borderId="34" xfId="0" applyFont="1" applyFill="1" applyBorder="1" applyAlignment="1">
      <alignment horizontal="left" vertical="center" wrapText="1"/>
    </xf>
    <xf numFmtId="182" fontId="135" fillId="58" borderId="30" xfId="0" applyNumberFormat="1" applyFont="1" applyFill="1" applyBorder="1" applyAlignment="1">
      <alignment horizontal="center"/>
    </xf>
    <xf numFmtId="0" fontId="139" fillId="59" borderId="28" xfId="0" applyFont="1" applyFill="1" applyBorder="1" applyAlignment="1">
      <alignment horizontal="left" vertical="center"/>
    </xf>
    <xf numFmtId="185" fontId="135" fillId="58" borderId="20" xfId="0" applyNumberFormat="1" applyFont="1" applyFill="1" applyBorder="1" applyAlignment="1">
      <alignment horizontal="center"/>
    </xf>
    <xf numFmtId="173" fontId="135" fillId="58" borderId="27" xfId="0" applyNumberFormat="1" applyFont="1" applyFill="1" applyBorder="1" applyAlignment="1">
      <alignment horizontal="center"/>
    </xf>
    <xf numFmtId="0" fontId="135" fillId="60" borderId="35" xfId="0" applyFont="1" applyFill="1" applyBorder="1" applyAlignment="1">
      <alignment horizontal="center"/>
    </xf>
    <xf numFmtId="4" fontId="135" fillId="58" borderId="20" xfId="0" applyNumberFormat="1" applyFont="1" applyFill="1" applyBorder="1" applyAlignment="1">
      <alignment horizontal="center"/>
    </xf>
    <xf numFmtId="1" fontId="135" fillId="58" borderId="36" xfId="248" applyNumberFormat="1" applyFont="1" applyFill="1" applyBorder="1" applyAlignment="1">
      <alignment horizontal="center"/>
      <protection/>
    </xf>
    <xf numFmtId="0" fontId="139" fillId="59" borderId="24" xfId="0" applyFont="1" applyFill="1" applyBorder="1" applyAlignment="1">
      <alignment horizontal="left" vertical="center"/>
    </xf>
    <xf numFmtId="1" fontId="135" fillId="58" borderId="28" xfId="0" applyNumberFormat="1" applyFont="1" applyFill="1" applyBorder="1" applyAlignment="1">
      <alignment horizontal="center"/>
    </xf>
    <xf numFmtId="0" fontId="136" fillId="59" borderId="26" xfId="0" applyFont="1" applyFill="1" applyBorder="1" applyAlignment="1">
      <alignment vertical="center" wrapText="1"/>
    </xf>
    <xf numFmtId="0" fontId="139" fillId="59" borderId="26" xfId="0" applyFont="1" applyFill="1" applyBorder="1" applyAlignment="1">
      <alignment horizontal="left" vertical="center"/>
    </xf>
    <xf numFmtId="179" fontId="135" fillId="58" borderId="23" xfId="0" applyNumberFormat="1" applyFont="1" applyFill="1" applyBorder="1" applyAlignment="1">
      <alignment horizontal="center"/>
    </xf>
    <xf numFmtId="0" fontId="135" fillId="58" borderId="37" xfId="0" applyFont="1" applyFill="1" applyBorder="1" applyAlignment="1">
      <alignment horizontal="left" vertical="center" wrapText="1"/>
    </xf>
    <xf numFmtId="187" fontId="135" fillId="58" borderId="27" xfId="0" applyNumberFormat="1" applyFont="1" applyFill="1" applyBorder="1" applyAlignment="1">
      <alignment horizontal="center"/>
    </xf>
    <xf numFmtId="0" fontId="136" fillId="59" borderId="28" xfId="0" applyFont="1" applyFill="1" applyBorder="1" applyAlignment="1">
      <alignment horizontal="left" vertical="center"/>
    </xf>
    <xf numFmtId="0" fontId="139" fillId="59" borderId="28" xfId="0" applyFont="1" applyFill="1" applyBorder="1" applyAlignment="1">
      <alignment horizontal="left" vertical="center" wrapText="1"/>
    </xf>
    <xf numFmtId="1" fontId="135" fillId="58" borderId="24" xfId="0" applyNumberFormat="1" applyFont="1" applyFill="1" applyBorder="1" applyAlignment="1">
      <alignment horizontal="center"/>
    </xf>
    <xf numFmtId="0" fontId="136" fillId="59" borderId="28" xfId="0" applyFont="1" applyFill="1" applyBorder="1" applyAlignment="1">
      <alignment/>
    </xf>
    <xf numFmtId="188" fontId="135" fillId="58" borderId="36" xfId="162" applyNumberFormat="1" applyFont="1" applyFill="1" applyBorder="1" applyAlignment="1">
      <alignment/>
    </xf>
    <xf numFmtId="173" fontId="135" fillId="58" borderId="30" xfId="0" applyNumberFormat="1" applyFont="1" applyFill="1" applyBorder="1" applyAlignment="1">
      <alignment horizontal="center"/>
    </xf>
    <xf numFmtId="0" fontId="135" fillId="58" borderId="0" xfId="0" applyFont="1" applyFill="1" applyBorder="1" applyAlignment="1">
      <alignment horizontal="center" textRotation="90" wrapText="1"/>
    </xf>
    <xf numFmtId="178" fontId="135" fillId="58" borderId="20" xfId="0" applyNumberFormat="1" applyFont="1" applyFill="1" applyBorder="1" applyAlignment="1">
      <alignment horizontal="center"/>
    </xf>
    <xf numFmtId="185" fontId="135" fillId="58" borderId="34" xfId="0" applyNumberFormat="1" applyFont="1" applyFill="1" applyBorder="1" applyAlignment="1">
      <alignment horizontal="center"/>
    </xf>
    <xf numFmtId="0" fontId="136" fillId="59" borderId="26" xfId="0" applyFont="1" applyFill="1" applyBorder="1" applyAlignment="1">
      <alignment horizontal="left" vertical="center"/>
    </xf>
    <xf numFmtId="0" fontId="139" fillId="59" borderId="26" xfId="0" applyFont="1" applyFill="1" applyBorder="1" applyAlignment="1">
      <alignment horizontal="left" vertical="center" wrapText="1"/>
    </xf>
    <xf numFmtId="0" fontId="136" fillId="59" borderId="26" xfId="0" applyFont="1" applyFill="1" applyBorder="1" applyAlignment="1">
      <alignment/>
    </xf>
    <xf numFmtId="0" fontId="136" fillId="59" borderId="28" xfId="0" applyFont="1" applyFill="1" applyBorder="1" applyAlignment="1">
      <alignment horizontal="left" vertical="center" wrapText="1"/>
    </xf>
    <xf numFmtId="180" fontId="135" fillId="58" borderId="20" xfId="0" applyNumberFormat="1" applyFont="1" applyFill="1" applyBorder="1" applyAlignment="1">
      <alignment horizontal="center"/>
    </xf>
    <xf numFmtId="0" fontId="135" fillId="58" borderId="0" xfId="237" applyFont="1" applyFill="1">
      <alignment/>
      <protection/>
    </xf>
    <xf numFmtId="0" fontId="135" fillId="58" borderId="0" xfId="237" applyFont="1" applyFill="1" applyBorder="1">
      <alignment/>
      <protection/>
    </xf>
    <xf numFmtId="0" fontId="135" fillId="58" borderId="0" xfId="0" applyFont="1" applyFill="1" applyAlignment="1">
      <alignment horizontal="right" vertical="top"/>
    </xf>
    <xf numFmtId="0" fontId="137" fillId="58" borderId="0" xfId="0" applyFont="1" applyFill="1" applyAlignment="1">
      <alignment horizontal="right" vertical="top"/>
    </xf>
    <xf numFmtId="0" fontId="0" fillId="0" borderId="0" xfId="0" applyFont="1" applyAlignment="1">
      <alignment/>
    </xf>
    <xf numFmtId="0" fontId="0" fillId="58" borderId="0" xfId="0" applyFont="1" applyFill="1" applyAlignment="1">
      <alignment/>
    </xf>
    <xf numFmtId="0" fontId="131" fillId="58" borderId="0" xfId="0" applyFont="1" applyFill="1" applyAlignment="1">
      <alignment vertical="top"/>
    </xf>
    <xf numFmtId="0" fontId="131" fillId="58" borderId="0" xfId="0" applyFont="1" applyFill="1" applyAlignment="1">
      <alignment/>
    </xf>
    <xf numFmtId="14" fontId="135" fillId="0" borderId="34" xfId="0" applyNumberFormat="1" applyFont="1" applyFill="1" applyBorder="1" applyAlignment="1">
      <alignment horizontal="left" vertical="center"/>
    </xf>
    <xf numFmtId="0" fontId="142" fillId="58" borderId="0" xfId="0" applyFont="1" applyFill="1" applyAlignment="1">
      <alignment/>
    </xf>
    <xf numFmtId="0" fontId="143" fillId="58" borderId="0" xfId="0" applyFont="1" applyFill="1" applyAlignment="1">
      <alignment vertical="center"/>
    </xf>
    <xf numFmtId="0" fontId="142" fillId="58" borderId="0" xfId="0" applyFont="1" applyFill="1" applyAlignment="1">
      <alignment horizontal="right" vertical="top"/>
    </xf>
    <xf numFmtId="0" fontId="144" fillId="58" borderId="0" xfId="0" applyFont="1" applyFill="1" applyAlignment="1">
      <alignment horizontal="right" vertical="top"/>
    </xf>
    <xf numFmtId="0" fontId="145" fillId="58" borderId="0" xfId="0" applyFont="1" applyFill="1" applyAlignment="1">
      <alignment vertical="top" wrapText="1"/>
    </xf>
    <xf numFmtId="1" fontId="140" fillId="58" borderId="31" xfId="0" applyNumberFormat="1" applyFont="1" applyFill="1" applyBorder="1" applyAlignment="1">
      <alignment horizontal="left"/>
    </xf>
    <xf numFmtId="0" fontId="0" fillId="0" borderId="0" xfId="0" applyFont="1" applyAlignment="1">
      <alignment/>
    </xf>
    <xf numFmtId="0" fontId="140" fillId="58" borderId="34" xfId="0" applyNumberFormat="1" applyFont="1" applyFill="1" applyBorder="1" applyAlignment="1">
      <alignment horizontal="left" vertical="center"/>
    </xf>
    <xf numFmtId="0" fontId="0" fillId="0" borderId="0" xfId="0" applyAlignment="1">
      <alignment/>
    </xf>
    <xf numFmtId="0" fontId="146" fillId="0" borderId="0" xfId="0" applyFont="1" applyAlignment="1">
      <alignment horizontal="left" vertical="top"/>
    </xf>
    <xf numFmtId="0" fontId="147" fillId="58" borderId="0" xfId="0" applyNumberFormat="1" applyFont="1" applyFill="1" applyBorder="1" applyAlignment="1">
      <alignment horizontal="left" vertical="top" wrapText="1"/>
    </xf>
    <xf numFmtId="0" fontId="146" fillId="58" borderId="0" xfId="0" applyFont="1" applyFill="1" applyAlignment="1">
      <alignment vertical="top"/>
    </xf>
    <xf numFmtId="0" fontId="131" fillId="58" borderId="0" xfId="0" applyFont="1" applyFill="1" applyAlignment="1">
      <alignment horizontal="left" vertical="top"/>
    </xf>
    <xf numFmtId="0" fontId="140" fillId="58" borderId="0" xfId="0" applyFont="1" applyFill="1" applyBorder="1" applyAlignment="1">
      <alignment vertical="top"/>
    </xf>
    <xf numFmtId="0" fontId="135" fillId="58" borderId="0" xfId="0" applyFont="1" applyFill="1" applyBorder="1" applyAlignment="1">
      <alignment horizontal="center" vertical="top" wrapText="1"/>
    </xf>
    <xf numFmtId="0" fontId="139" fillId="58" borderId="0" xfId="0" applyFont="1" applyFill="1" applyAlignment="1">
      <alignment vertical="top"/>
    </xf>
    <xf numFmtId="0" fontId="0" fillId="0" borderId="0" xfId="0" applyAlignment="1">
      <alignment/>
    </xf>
    <xf numFmtId="0" fontId="131" fillId="61" borderId="20" xfId="0" applyFont="1" applyFill="1" applyBorder="1" applyAlignment="1">
      <alignment vertical="top"/>
    </xf>
    <xf numFmtId="0" fontId="135" fillId="58" borderId="0" xfId="0" applyFont="1" applyFill="1" applyAlignment="1">
      <alignment vertical="top"/>
    </xf>
    <xf numFmtId="0" fontId="148" fillId="58" borderId="0" xfId="0" applyFont="1" applyFill="1" applyAlignment="1">
      <alignment vertical="center"/>
    </xf>
    <xf numFmtId="0" fontId="0" fillId="0" borderId="0" xfId="0" applyFont="1" applyAlignment="1">
      <alignment/>
    </xf>
    <xf numFmtId="0" fontId="89" fillId="62" borderId="38" xfId="251" applyFont="1" applyFill="1" applyBorder="1">
      <alignment/>
      <protection/>
    </xf>
    <xf numFmtId="0" fontId="149" fillId="0" borderId="0" xfId="0" applyFont="1" applyAlignment="1">
      <alignment/>
    </xf>
    <xf numFmtId="0" fontId="150" fillId="0" borderId="0" xfId="194" applyFont="1" applyAlignment="1" applyProtection="1">
      <alignment/>
      <protection/>
    </xf>
    <xf numFmtId="0" fontId="145" fillId="0" borderId="0" xfId="0" applyFont="1" applyAlignment="1">
      <alignment/>
    </xf>
    <xf numFmtId="0" fontId="142" fillId="0" borderId="0" xfId="0" applyFont="1" applyAlignment="1">
      <alignment/>
    </xf>
    <xf numFmtId="0" fontId="44" fillId="63" borderId="38" xfId="0" applyFont="1" applyFill="1" applyBorder="1" applyAlignment="1">
      <alignment vertical="top" wrapText="1"/>
    </xf>
    <xf numFmtId="0" fontId="44" fillId="32" borderId="38" xfId="0" applyFont="1" applyFill="1" applyBorder="1" applyAlignment="1">
      <alignment vertical="top" wrapText="1"/>
    </xf>
    <xf numFmtId="0" fontId="44" fillId="24" borderId="38" xfId="0" applyFont="1" applyFill="1" applyBorder="1" applyAlignment="1">
      <alignment vertical="top" wrapText="1"/>
    </xf>
    <xf numFmtId="0" fontId="44" fillId="26" borderId="38" xfId="0" applyFont="1" applyFill="1" applyBorder="1" applyAlignment="1">
      <alignment vertical="top" wrapText="1"/>
    </xf>
    <xf numFmtId="0" fontId="131" fillId="0" borderId="20" xfId="0" applyFont="1" applyBorder="1" applyAlignment="1">
      <alignment/>
    </xf>
    <xf numFmtId="0" fontId="131" fillId="60" borderId="20" xfId="0" applyFont="1" applyFill="1" applyBorder="1" applyAlignment="1">
      <alignment/>
    </xf>
    <xf numFmtId="0" fontId="135" fillId="58" borderId="0" xfId="0" applyFont="1" applyFill="1" applyAlignment="1">
      <alignment horizontal="left"/>
    </xf>
    <xf numFmtId="0" fontId="135" fillId="58" borderId="0" xfId="0" applyFont="1" applyFill="1" applyBorder="1" applyAlignment="1">
      <alignment horizontal="left"/>
    </xf>
    <xf numFmtId="0" fontId="134" fillId="58" borderId="0" xfId="0" applyFont="1" applyFill="1" applyAlignment="1">
      <alignment/>
    </xf>
    <xf numFmtId="0" fontId="131" fillId="0" borderId="20" xfId="0" applyFont="1" applyBorder="1" applyAlignment="1">
      <alignment horizontal="left" wrapText="1"/>
    </xf>
    <xf numFmtId="0" fontId="0" fillId="58" borderId="0" xfId="0" applyFill="1" applyAlignment="1">
      <alignment/>
    </xf>
    <xf numFmtId="0" fontId="131" fillId="58" borderId="0" xfId="0" applyFont="1" applyFill="1" applyAlignment="1">
      <alignment horizontal="left" wrapText="1"/>
    </xf>
    <xf numFmtId="0" fontId="131" fillId="61" borderId="20" xfId="0" applyFont="1" applyFill="1" applyBorder="1" applyAlignment="1">
      <alignment/>
    </xf>
    <xf numFmtId="0" fontId="131" fillId="58" borderId="0" xfId="0" applyFont="1" applyFill="1" applyAlignment="1">
      <alignment wrapText="1"/>
    </xf>
    <xf numFmtId="0" fontId="89" fillId="58" borderId="38" xfId="251" applyFont="1" applyFill="1" applyBorder="1">
      <alignment/>
      <protection/>
    </xf>
    <xf numFmtId="0" fontId="131" fillId="58" borderId="0" xfId="0" applyFont="1" applyFill="1" applyAlignment="1">
      <alignment horizontal="left" vertical="top" wrapText="1"/>
    </xf>
    <xf numFmtId="0" fontId="138" fillId="58" borderId="0" xfId="0" applyFont="1" applyFill="1" applyAlignment="1">
      <alignment/>
    </xf>
    <xf numFmtId="0" fontId="149" fillId="58" borderId="0" xfId="0" applyFont="1" applyFill="1" applyAlignment="1">
      <alignment/>
    </xf>
    <xf numFmtId="0" fontId="145" fillId="58" borderId="0" xfId="0" applyFont="1" applyFill="1" applyAlignment="1">
      <alignment/>
    </xf>
    <xf numFmtId="0" fontId="0" fillId="58" borderId="0" xfId="0" applyFill="1" applyAlignment="1">
      <alignment vertical="top"/>
    </xf>
    <xf numFmtId="0" fontId="37" fillId="58" borderId="0" xfId="0" applyFont="1" applyFill="1" applyAlignment="1">
      <alignment vertical="top" wrapText="1"/>
    </xf>
    <xf numFmtId="0" fontId="151" fillId="58" borderId="0" xfId="0" applyFont="1" applyFill="1" applyBorder="1" applyAlignment="1">
      <alignment/>
    </xf>
    <xf numFmtId="0" fontId="152" fillId="58" borderId="0" xfId="0" applyFont="1" applyFill="1" applyAlignment="1">
      <alignment/>
    </xf>
    <xf numFmtId="0" fontId="153" fillId="58" borderId="0" xfId="0" applyFont="1" applyFill="1" applyBorder="1" applyAlignment="1">
      <alignment/>
    </xf>
    <xf numFmtId="0" fontId="154" fillId="58" borderId="0" xfId="0" applyFont="1" applyFill="1" applyAlignment="1">
      <alignment/>
    </xf>
    <xf numFmtId="0" fontId="154" fillId="58" borderId="38" xfId="0" applyFont="1" applyFill="1" applyBorder="1" applyAlignment="1">
      <alignment/>
    </xf>
    <xf numFmtId="0" fontId="155" fillId="58" borderId="38" xfId="194" applyFont="1" applyFill="1" applyBorder="1" applyAlignment="1" applyProtection="1">
      <alignment/>
      <protection/>
    </xf>
    <xf numFmtId="0" fontId="155" fillId="58" borderId="0" xfId="194" applyFont="1" applyFill="1" applyAlignment="1" applyProtection="1">
      <alignment/>
      <protection/>
    </xf>
    <xf numFmtId="0" fontId="156" fillId="58" borderId="0" xfId="0" applyFont="1" applyFill="1" applyAlignment="1">
      <alignment/>
    </xf>
    <xf numFmtId="0" fontId="0" fillId="58" borderId="0" xfId="0" applyFont="1" applyFill="1" applyAlignment="1">
      <alignment horizontal="left" vertical="top"/>
    </xf>
    <xf numFmtId="0" fontId="0" fillId="58" borderId="0" xfId="0" applyFill="1" applyAlignment="1">
      <alignment horizontal="left" vertical="top"/>
    </xf>
    <xf numFmtId="0" fontId="131" fillId="58" borderId="0" xfId="0" applyFont="1" applyFill="1" applyAlignment="1">
      <alignment vertical="top" wrapText="1"/>
    </xf>
    <xf numFmtId="0" fontId="141" fillId="58" borderId="0" xfId="0" applyFont="1" applyFill="1" applyAlignment="1">
      <alignment/>
    </xf>
    <xf numFmtId="0" fontId="139" fillId="58" borderId="0" xfId="0" applyFont="1" applyFill="1" applyAlignment="1">
      <alignment/>
    </xf>
    <xf numFmtId="0" fontId="137" fillId="58" borderId="0" xfId="0" applyFont="1" applyFill="1" applyAlignment="1">
      <alignment/>
    </xf>
    <xf numFmtId="0" fontId="142" fillId="58" borderId="0" xfId="0" applyFont="1" applyFill="1" applyAlignment="1">
      <alignment vertical="top"/>
    </xf>
    <xf numFmtId="178" fontId="135" fillId="64" borderId="26" xfId="0" applyNumberFormat="1" applyFont="1" applyFill="1" applyBorder="1" applyAlignment="1">
      <alignment vertical="center"/>
    </xf>
    <xf numFmtId="178" fontId="135" fillId="64" borderId="20" xfId="0" applyNumberFormat="1" applyFont="1" applyFill="1" applyBorder="1" applyAlignment="1">
      <alignment vertical="center"/>
    </xf>
    <xf numFmtId="178" fontId="135" fillId="64" borderId="31" xfId="0" applyNumberFormat="1" applyFont="1" applyFill="1" applyBorder="1" applyAlignment="1">
      <alignment vertical="center"/>
    </xf>
    <xf numFmtId="0" fontId="131" fillId="58" borderId="20" xfId="0" applyFont="1" applyFill="1" applyBorder="1" applyAlignment="1">
      <alignment/>
    </xf>
    <xf numFmtId="194" fontId="131" fillId="0" borderId="20" xfId="0" applyNumberFormat="1" applyFont="1" applyBorder="1" applyAlignment="1">
      <alignment horizontal="center"/>
    </xf>
    <xf numFmtId="0" fontId="131" fillId="60" borderId="20" xfId="243" applyFont="1" applyFill="1" applyBorder="1">
      <alignment/>
      <protection/>
    </xf>
    <xf numFmtId="0" fontId="131" fillId="60" borderId="20" xfId="0" applyFont="1" applyFill="1" applyBorder="1" applyAlignment="1">
      <alignment horizontal="left" wrapText="1"/>
    </xf>
    <xf numFmtId="189" fontId="131" fillId="58" borderId="20" xfId="0" applyNumberFormat="1" applyFont="1" applyFill="1" applyBorder="1" applyAlignment="1">
      <alignment/>
    </xf>
    <xf numFmtId="193" fontId="131" fillId="61" borderId="20" xfId="243" applyNumberFormat="1" applyFont="1" applyFill="1" applyBorder="1">
      <alignment/>
      <protection/>
    </xf>
    <xf numFmtId="0" fontId="135" fillId="58" borderId="0" xfId="0" applyFont="1" applyFill="1" applyAlignment="1">
      <alignment horizontal="left" vertical="top" wrapText="1"/>
    </xf>
    <xf numFmtId="0" fontId="135" fillId="58" borderId="0" xfId="0" applyNumberFormat="1" applyFont="1" applyFill="1" applyBorder="1" applyAlignment="1">
      <alignment horizontal="left" vertical="top" wrapText="1"/>
    </xf>
    <xf numFmtId="0" fontId="137" fillId="58" borderId="0" xfId="0" applyFont="1" applyFill="1" applyAlignment="1">
      <alignment horizontal="left" vertical="top" wrapText="1"/>
    </xf>
    <xf numFmtId="0" fontId="0" fillId="58" borderId="0" xfId="0" applyFill="1" applyAlignment="1">
      <alignment vertical="top" wrapText="1"/>
    </xf>
    <xf numFmtId="0" fontId="0" fillId="58" borderId="0" xfId="0" applyFont="1" applyFill="1" applyAlignment="1">
      <alignment/>
    </xf>
    <xf numFmtId="0" fontId="135" fillId="58" borderId="0" xfId="0" applyFont="1" applyFill="1" applyAlignment="1">
      <alignment vertical="top" wrapText="1"/>
    </xf>
    <xf numFmtId="0" fontId="135" fillId="58" borderId="0" xfId="0" applyFont="1" applyFill="1" applyAlignment="1">
      <alignment horizontal="left" wrapText="1"/>
    </xf>
    <xf numFmtId="0" fontId="139" fillId="58" borderId="0" xfId="0" applyFont="1" applyFill="1" applyAlignment="1">
      <alignment horizontal="left" vertical="top" wrapText="1"/>
    </xf>
    <xf numFmtId="0" fontId="0" fillId="58" borderId="0" xfId="0" applyFont="1" applyFill="1" applyAlignment="1">
      <alignment vertical="top"/>
    </xf>
    <xf numFmtId="0" fontId="137" fillId="58" borderId="0" xfId="0" applyNumberFormat="1" applyFont="1" applyFill="1" applyBorder="1" applyAlignment="1">
      <alignment horizontal="left" vertical="top" wrapText="1"/>
    </xf>
    <xf numFmtId="0" fontId="139" fillId="58" borderId="0" xfId="0" applyFont="1" applyFill="1" applyAlignment="1">
      <alignment vertical="top" wrapText="1"/>
    </xf>
    <xf numFmtId="0" fontId="131" fillId="60" borderId="20" xfId="0" applyFont="1" applyFill="1" applyBorder="1" applyAlignment="1">
      <alignment wrapText="1"/>
    </xf>
    <xf numFmtId="193" fontId="131" fillId="58" borderId="20" xfId="0" applyNumberFormat="1" applyFont="1" applyFill="1" applyBorder="1" applyAlignment="1">
      <alignment/>
    </xf>
    <xf numFmtId="179" fontId="131" fillId="58" borderId="0" xfId="0" applyNumberFormat="1" applyFont="1" applyFill="1" applyAlignment="1">
      <alignment/>
    </xf>
    <xf numFmtId="0" fontId="0" fillId="58" borderId="0" xfId="0" applyFont="1" applyFill="1" applyAlignment="1">
      <alignment/>
    </xf>
    <xf numFmtId="0" fontId="0" fillId="0" borderId="0" xfId="0" applyFont="1" applyAlignment="1">
      <alignment/>
    </xf>
    <xf numFmtId="0" fontId="0" fillId="58" borderId="0" xfId="0" applyFont="1" applyFill="1" applyAlignment="1">
      <alignment vertical="top"/>
    </xf>
    <xf numFmtId="0" fontId="135" fillId="58" borderId="0" xfId="0" applyFont="1" applyFill="1" applyAlignment="1">
      <alignment horizontal="left" vertical="top" wrapText="1"/>
    </xf>
    <xf numFmtId="0" fontId="135" fillId="58" borderId="0" xfId="0" applyNumberFormat="1" applyFont="1" applyFill="1" applyBorder="1" applyAlignment="1">
      <alignment horizontal="left" vertical="top" wrapText="1"/>
    </xf>
    <xf numFmtId="0" fontId="0" fillId="58" borderId="0" xfId="0" applyFont="1" applyFill="1" applyAlignment="1">
      <alignment/>
    </xf>
    <xf numFmtId="0" fontId="0" fillId="0" borderId="0" xfId="0" applyFont="1" applyAlignment="1">
      <alignment/>
    </xf>
    <xf numFmtId="0" fontId="135" fillId="58" borderId="0" xfId="0" applyFont="1" applyFill="1" applyAlignment="1">
      <alignment horizontal="left" wrapText="1"/>
    </xf>
    <xf numFmtId="0" fontId="135" fillId="58" borderId="0" xfId="0" applyFont="1" applyFill="1" applyAlignment="1">
      <alignment/>
    </xf>
    <xf numFmtId="0" fontId="135" fillId="0" borderId="0" xfId="0" applyFont="1" applyAlignment="1">
      <alignment wrapText="1"/>
    </xf>
    <xf numFmtId="0" fontId="44" fillId="58" borderId="38" xfId="0" applyFont="1" applyFill="1" applyBorder="1" applyAlignment="1">
      <alignment vertical="top" wrapText="1"/>
    </xf>
    <xf numFmtId="0" fontId="0" fillId="58" borderId="38" xfId="0" applyFont="1" applyFill="1" applyBorder="1" applyAlignment="1">
      <alignment/>
    </xf>
    <xf numFmtId="0" fontId="154" fillId="58" borderId="0" xfId="0" applyFont="1" applyFill="1" applyBorder="1" applyAlignment="1">
      <alignment vertical="top" wrapText="1"/>
    </xf>
    <xf numFmtId="0" fontId="154" fillId="58" borderId="38" xfId="0" applyFont="1" applyFill="1" applyBorder="1" applyAlignment="1">
      <alignment vertical="top" wrapText="1"/>
    </xf>
    <xf numFmtId="0" fontId="123" fillId="58" borderId="0" xfId="194" applyFont="1" applyFill="1" applyBorder="1" applyAlignment="1" applyProtection="1">
      <alignment vertical="top" wrapText="1"/>
      <protection/>
    </xf>
    <xf numFmtId="0" fontId="123" fillId="26" borderId="1" xfId="194" applyFont="1" applyFill="1" applyBorder="1" applyAlignment="1" applyProtection="1">
      <alignment vertical="top"/>
      <protection/>
    </xf>
    <xf numFmtId="0" fontId="123" fillId="32" borderId="1" xfId="194" applyFont="1" applyFill="1" applyBorder="1" applyAlignment="1" applyProtection="1">
      <alignment vertical="top" wrapText="1"/>
      <protection/>
    </xf>
    <xf numFmtId="0" fontId="123" fillId="63" borderId="1" xfId="194" applyFont="1" applyFill="1" applyBorder="1" applyAlignment="1" applyProtection="1">
      <alignment vertical="top" wrapText="1"/>
      <protection/>
    </xf>
    <xf numFmtId="0" fontId="123" fillId="24" borderId="1" xfId="194" applyFont="1" applyFill="1" applyBorder="1" applyAlignment="1" applyProtection="1">
      <alignment vertical="top" wrapText="1"/>
      <protection/>
    </xf>
    <xf numFmtId="173" fontId="0" fillId="58" borderId="0" xfId="0" applyNumberFormat="1" applyFill="1" applyAlignment="1">
      <alignment/>
    </xf>
    <xf numFmtId="0" fontId="123" fillId="58" borderId="0" xfId="194" applyNumberFormat="1" applyFill="1" applyBorder="1" applyAlignment="1" applyProtection="1">
      <alignment horizontal="left" vertical="top" wrapText="1"/>
      <protection/>
    </xf>
    <xf numFmtId="0" fontId="142" fillId="58" borderId="0" xfId="0" applyFont="1" applyFill="1" applyAlignment="1">
      <alignment wrapText="1"/>
    </xf>
    <xf numFmtId="0" fontId="131" fillId="0" borderId="20" xfId="0" applyFont="1" applyBorder="1" applyAlignment="1">
      <alignment wrapText="1"/>
    </xf>
    <xf numFmtId="189" fontId="131" fillId="0" borderId="20" xfId="0" applyNumberFormat="1" applyFont="1" applyBorder="1" applyAlignment="1">
      <alignment horizontal="center" wrapText="1"/>
    </xf>
    <xf numFmtId="0" fontId="140" fillId="58" borderId="24" xfId="0" applyFont="1" applyFill="1" applyBorder="1" applyAlignment="1">
      <alignment horizontal="left" vertical="center" wrapText="1"/>
    </xf>
    <xf numFmtId="0" fontId="157" fillId="58" borderId="0" xfId="0" applyFont="1" applyFill="1" applyAlignment="1">
      <alignment horizontal="left"/>
    </xf>
    <xf numFmtId="0" fontId="158" fillId="58" borderId="0" xfId="0" applyFont="1" applyFill="1" applyAlignment="1">
      <alignment horizontal="left"/>
    </xf>
    <xf numFmtId="0" fontId="159" fillId="58" borderId="0" xfId="0" applyFont="1" applyFill="1" applyAlignment="1">
      <alignment/>
    </xf>
    <xf numFmtId="0" fontId="159" fillId="58" borderId="0" xfId="0" applyFont="1" applyFill="1" applyAlignment="1">
      <alignment horizontal="left"/>
    </xf>
    <xf numFmtId="0" fontId="1" fillId="58" borderId="38" xfId="251" applyFont="1" applyFill="1" applyBorder="1">
      <alignment/>
      <protection/>
    </xf>
    <xf numFmtId="0" fontId="1" fillId="58" borderId="38" xfId="251" applyFont="1" applyFill="1" applyBorder="1" applyAlignment="1">
      <alignment horizontal="left"/>
      <protection/>
    </xf>
    <xf numFmtId="0" fontId="123" fillId="0" borderId="0" xfId="194" applyFont="1" applyAlignment="1" applyProtection="1">
      <alignment/>
      <protection/>
    </xf>
    <xf numFmtId="1" fontId="135" fillId="58" borderId="31" xfId="0" applyNumberFormat="1" applyFont="1" applyFill="1" applyBorder="1" applyAlignment="1">
      <alignment horizontal="left"/>
    </xf>
    <xf numFmtId="0" fontId="139" fillId="59" borderId="25" xfId="237" applyFont="1" applyFill="1" applyBorder="1" applyAlignment="1">
      <alignment horizontal="left" vertical="center" wrapText="1"/>
      <protection/>
    </xf>
    <xf numFmtId="0" fontId="139" fillId="59" borderId="39" xfId="237" applyFont="1" applyFill="1" applyBorder="1" applyAlignment="1">
      <alignment horizontal="left" vertical="center" wrapText="1"/>
      <protection/>
    </xf>
    <xf numFmtId="0" fontId="139" fillId="59" borderId="33" xfId="237" applyFont="1" applyFill="1" applyBorder="1" applyAlignment="1">
      <alignment horizontal="left" vertical="center"/>
      <protection/>
    </xf>
    <xf numFmtId="0" fontId="139" fillId="59" borderId="40" xfId="237" applyFont="1" applyFill="1" applyBorder="1" applyAlignment="1">
      <alignment horizontal="left" vertical="center"/>
      <protection/>
    </xf>
    <xf numFmtId="0" fontId="139" fillId="59" borderId="41" xfId="237" applyFont="1" applyFill="1" applyBorder="1" applyAlignment="1">
      <alignment horizontal="left" vertical="center"/>
      <protection/>
    </xf>
    <xf numFmtId="0" fontId="139" fillId="59" borderId="33" xfId="237" applyFont="1" applyFill="1" applyBorder="1" applyAlignment="1">
      <alignment horizontal="left" vertical="center" wrapText="1"/>
      <protection/>
    </xf>
    <xf numFmtId="2" fontId="135" fillId="58" borderId="25" xfId="248" applyNumberFormat="1" applyFont="1" applyFill="1" applyBorder="1" applyAlignment="1">
      <alignment horizontal="center"/>
      <protection/>
    </xf>
    <xf numFmtId="2" fontId="135" fillId="58" borderId="36" xfId="248" applyNumberFormat="1" applyFont="1" applyFill="1" applyBorder="1" applyAlignment="1">
      <alignment horizontal="center"/>
      <protection/>
    </xf>
    <xf numFmtId="0" fontId="139" fillId="59" borderId="42" xfId="237" applyFont="1" applyFill="1" applyBorder="1" applyAlignment="1">
      <alignment horizontal="left" vertical="center" wrapText="1"/>
      <protection/>
    </xf>
    <xf numFmtId="0" fontId="139" fillId="59" borderId="35" xfId="237" applyFont="1" applyFill="1" applyBorder="1" applyAlignment="1">
      <alignment horizontal="left" vertical="center" wrapText="1"/>
      <protection/>
    </xf>
    <xf numFmtId="2" fontId="135" fillId="58" borderId="33" xfId="248" applyNumberFormat="1" applyFont="1" applyFill="1" applyBorder="1" applyAlignment="1">
      <alignment horizontal="center"/>
      <protection/>
    </xf>
    <xf numFmtId="0" fontId="139" fillId="58" borderId="0" xfId="237" applyFont="1" applyFill="1" applyBorder="1" applyAlignment="1">
      <alignment horizontal="left" vertical="center" wrapText="1"/>
      <protection/>
    </xf>
    <xf numFmtId="2" fontId="135" fillId="58" borderId="0" xfId="248" applyNumberFormat="1" applyFont="1" applyFill="1" applyBorder="1" applyAlignment="1">
      <alignment horizontal="center"/>
      <protection/>
    </xf>
    <xf numFmtId="165" fontId="135" fillId="58" borderId="0" xfId="248" applyNumberFormat="1" applyFont="1" applyFill="1" applyBorder="1" applyAlignment="1">
      <alignment horizontal="center"/>
      <protection/>
    </xf>
    <xf numFmtId="1" fontId="135" fillId="58" borderId="0" xfId="248" applyNumberFormat="1" applyFont="1" applyFill="1" applyBorder="1" applyAlignment="1">
      <alignment horizontal="center"/>
      <protection/>
    </xf>
    <xf numFmtId="0" fontId="57" fillId="58" borderId="0" xfId="248" applyFont="1" applyFill="1">
      <alignment/>
      <protection/>
    </xf>
    <xf numFmtId="0" fontId="160" fillId="0" borderId="0" xfId="0" applyFont="1" applyAlignment="1">
      <alignment vertical="top"/>
    </xf>
    <xf numFmtId="197" fontId="131" fillId="0" borderId="20" xfId="0" applyNumberFormat="1" applyFont="1" applyBorder="1" applyAlignment="1">
      <alignment horizontal="center"/>
    </xf>
    <xf numFmtId="0" fontId="131" fillId="58" borderId="0" xfId="0" applyFont="1" applyFill="1" applyAlignment="1">
      <alignment horizontal="center"/>
    </xf>
    <xf numFmtId="0" fontId="131" fillId="60" borderId="20" xfId="0" applyFont="1" applyFill="1" applyBorder="1" applyAlignment="1">
      <alignment horizontal="center"/>
    </xf>
    <xf numFmtId="0" fontId="131" fillId="61" borderId="20" xfId="0" applyFont="1" applyFill="1" applyBorder="1" applyAlignment="1">
      <alignment horizontal="center"/>
    </xf>
    <xf numFmtId="0" fontId="131" fillId="61" borderId="43" xfId="237" applyFont="1" applyFill="1" applyBorder="1" applyAlignment="1">
      <alignment horizontal="center"/>
      <protection/>
    </xf>
    <xf numFmtId="0" fontId="131" fillId="60" borderId="20" xfId="0" applyFont="1" applyFill="1" applyBorder="1" applyAlignment="1">
      <alignment horizontal="left"/>
    </xf>
    <xf numFmtId="197" fontId="131" fillId="0" borderId="20" xfId="0" applyNumberFormat="1" applyFont="1" applyBorder="1" applyAlignment="1">
      <alignment horizontal="center" vertical="center"/>
    </xf>
    <xf numFmtId="189" fontId="131" fillId="0" borderId="20" xfId="0" applyNumberFormat="1" applyFont="1" applyBorder="1" applyAlignment="1">
      <alignment horizontal="center"/>
    </xf>
    <xf numFmtId="189" fontId="131" fillId="0" borderId="20" xfId="0" applyNumberFormat="1" applyFont="1" applyBorder="1" applyAlignment="1">
      <alignment horizontal="center" vertical="center"/>
    </xf>
    <xf numFmtId="198" fontId="131" fillId="0" borderId="20" xfId="0" applyNumberFormat="1" applyFont="1" applyBorder="1" applyAlignment="1">
      <alignment horizontal="center"/>
    </xf>
    <xf numFmtId="193" fontId="131" fillId="0" borderId="20" xfId="0" applyNumberFormat="1" applyFont="1" applyBorder="1" applyAlignment="1">
      <alignment horizontal="center"/>
    </xf>
    <xf numFmtId="189" fontId="131" fillId="58" borderId="20" xfId="0" applyNumberFormat="1" applyFont="1" applyFill="1" applyBorder="1" applyAlignment="1">
      <alignment horizontal="center"/>
    </xf>
    <xf numFmtId="193" fontId="131" fillId="61" borderId="20" xfId="243" applyNumberFormat="1" applyFont="1" applyFill="1" applyBorder="1" applyAlignment="1">
      <alignment horizontal="center" vertical="center"/>
      <protection/>
    </xf>
    <xf numFmtId="189" fontId="131" fillId="58" borderId="20" xfId="0" applyNumberFormat="1" applyFont="1" applyFill="1" applyBorder="1" applyAlignment="1">
      <alignment horizontal="center" vertical="center"/>
    </xf>
    <xf numFmtId="201" fontId="131" fillId="61" borderId="20" xfId="162" applyNumberFormat="1" applyFont="1" applyFill="1" applyBorder="1" applyAlignment="1">
      <alignment horizontal="center" vertical="center"/>
    </xf>
    <xf numFmtId="201" fontId="131" fillId="58" borderId="20" xfId="162" applyNumberFormat="1" applyFont="1" applyFill="1" applyBorder="1" applyAlignment="1">
      <alignment horizontal="center" vertical="center"/>
    </xf>
    <xf numFmtId="0" fontId="161" fillId="58" borderId="0" xfId="0" applyFont="1" applyFill="1" applyAlignment="1">
      <alignment/>
    </xf>
    <xf numFmtId="188" fontId="0" fillId="58" borderId="0" xfId="162" applyNumberFormat="1" applyFont="1" applyFill="1" applyAlignment="1">
      <alignment/>
    </xf>
    <xf numFmtId="189" fontId="0" fillId="58" borderId="0" xfId="0" applyNumberFormat="1" applyFont="1" applyFill="1" applyAlignment="1">
      <alignment/>
    </xf>
    <xf numFmtId="189" fontId="131" fillId="58" borderId="0" xfId="0" applyNumberFormat="1" applyFont="1" applyFill="1" applyAlignment="1">
      <alignment/>
    </xf>
    <xf numFmtId="193" fontId="131" fillId="58" borderId="0" xfId="0" applyNumberFormat="1" applyFont="1" applyFill="1" applyAlignment="1">
      <alignment/>
    </xf>
    <xf numFmtId="0" fontId="37" fillId="0" borderId="0" xfId="0" applyFont="1" applyFill="1" applyAlignment="1">
      <alignment horizontal="left" vertical="top" wrapText="1"/>
    </xf>
    <xf numFmtId="193" fontId="131" fillId="61" borderId="20" xfId="243" applyNumberFormat="1" applyFont="1" applyFill="1" applyBorder="1" applyAlignment="1">
      <alignment horizontal="center"/>
      <protection/>
    </xf>
    <xf numFmtId="0" fontId="135" fillId="58" borderId="0" xfId="0" applyFont="1" applyFill="1" applyBorder="1" applyAlignment="1">
      <alignment horizontal="left" vertical="center" wrapText="1"/>
    </xf>
    <xf numFmtId="165" fontId="135" fillId="58" borderId="0" xfId="0" applyNumberFormat="1" applyFont="1" applyFill="1" applyBorder="1" applyAlignment="1">
      <alignment horizontal="left" vertical="center"/>
    </xf>
    <xf numFmtId="1" fontId="135" fillId="58" borderId="0" xfId="0" applyNumberFormat="1" applyFont="1" applyFill="1" applyBorder="1" applyAlignment="1">
      <alignment horizontal="left"/>
    </xf>
    <xf numFmtId="0" fontId="139" fillId="58" borderId="0" xfId="0" applyFont="1" applyFill="1" applyBorder="1" applyAlignment="1">
      <alignment horizontal="left" vertical="center" wrapText="1"/>
    </xf>
    <xf numFmtId="0" fontId="139" fillId="58" borderId="0" xfId="0" applyFont="1" applyFill="1" applyBorder="1" applyAlignment="1">
      <alignment horizontal="left" vertical="center"/>
    </xf>
    <xf numFmtId="2" fontId="135" fillId="58" borderId="25" xfId="162" applyNumberFormat="1" applyFont="1" applyFill="1" applyBorder="1" applyAlignment="1">
      <alignment horizontal="center"/>
    </xf>
    <xf numFmtId="2" fontId="135" fillId="58" borderId="36" xfId="162" applyNumberFormat="1" applyFont="1" applyFill="1" applyBorder="1" applyAlignment="1">
      <alignment horizontal="center"/>
    </xf>
    <xf numFmtId="2" fontId="135" fillId="64" borderId="36" xfId="162" applyNumberFormat="1" applyFont="1" applyFill="1" applyBorder="1" applyAlignment="1">
      <alignment/>
    </xf>
    <xf numFmtId="2" fontId="135" fillId="58" borderId="44" xfId="162" applyNumberFormat="1" applyFont="1" applyFill="1" applyBorder="1" applyAlignment="1">
      <alignment horizontal="center"/>
    </xf>
    <xf numFmtId="2" fontId="135" fillId="58" borderId="45" xfId="162" applyNumberFormat="1" applyFont="1" applyFill="1" applyBorder="1" applyAlignment="1">
      <alignment horizontal="center"/>
    </xf>
    <xf numFmtId="188" fontId="135" fillId="58" borderId="0" xfId="162" applyNumberFormat="1" applyFont="1" applyFill="1" applyAlignment="1">
      <alignment/>
    </xf>
    <xf numFmtId="188" fontId="139" fillId="59" borderId="33" xfId="162" applyNumberFormat="1" applyFont="1" applyFill="1" applyBorder="1" applyAlignment="1">
      <alignment horizontal="left" vertical="center"/>
    </xf>
    <xf numFmtId="3" fontId="135" fillId="58" borderId="36" xfId="162" applyNumberFormat="1" applyFont="1" applyFill="1" applyBorder="1" applyAlignment="1">
      <alignment horizontal="center" vertical="center"/>
    </xf>
    <xf numFmtId="3" fontId="135" fillId="58" borderId="25" xfId="162" applyNumberFormat="1" applyFont="1" applyFill="1" applyBorder="1" applyAlignment="1">
      <alignment horizontal="center" vertical="center"/>
    </xf>
    <xf numFmtId="3" fontId="135" fillId="64" borderId="36" xfId="162" applyNumberFormat="1" applyFont="1" applyFill="1" applyBorder="1" applyAlignment="1">
      <alignment horizontal="center" vertical="center"/>
    </xf>
    <xf numFmtId="3" fontId="135" fillId="58" borderId="44" xfId="162" applyNumberFormat="1" applyFont="1" applyFill="1" applyBorder="1" applyAlignment="1">
      <alignment horizontal="center" vertical="center"/>
    </xf>
    <xf numFmtId="3" fontId="135" fillId="58" borderId="45" xfId="162" applyNumberFormat="1" applyFont="1" applyFill="1" applyBorder="1" applyAlignment="1">
      <alignment horizontal="center" vertical="center"/>
    </xf>
    <xf numFmtId="2" fontId="135" fillId="58" borderId="46" xfId="248" applyNumberFormat="1" applyFont="1" applyFill="1" applyBorder="1" applyAlignment="1">
      <alignment horizontal="center"/>
      <protection/>
    </xf>
    <xf numFmtId="2" fontId="135" fillId="58" borderId="47" xfId="248" applyNumberFormat="1" applyFont="1" applyFill="1" applyBorder="1" applyAlignment="1">
      <alignment horizontal="center"/>
      <protection/>
    </xf>
    <xf numFmtId="2" fontId="139" fillId="59" borderId="33" xfId="237" applyNumberFormat="1" applyFont="1" applyFill="1" applyBorder="1" applyAlignment="1">
      <alignment horizontal="left" vertical="center"/>
      <protection/>
    </xf>
    <xf numFmtId="4" fontId="131" fillId="0" borderId="20" xfId="0" applyNumberFormat="1" applyFont="1" applyBorder="1" applyAlignment="1">
      <alignment horizontal="center"/>
    </xf>
    <xf numFmtId="0" fontId="0" fillId="58" borderId="0" xfId="0" applyFont="1" applyFill="1" applyAlignment="1">
      <alignment horizontal="left" vertical="top"/>
    </xf>
    <xf numFmtId="0" fontId="0" fillId="58" borderId="0" xfId="0" applyFont="1" applyFill="1" applyAlignment="1">
      <alignment/>
    </xf>
    <xf numFmtId="0" fontId="135" fillId="58" borderId="0" xfId="0" applyFont="1" applyFill="1" applyAlignment="1">
      <alignment vertical="top" wrapText="1"/>
    </xf>
    <xf numFmtId="178" fontId="135" fillId="58" borderId="45" xfId="162" applyNumberFormat="1" applyFont="1" applyFill="1" applyBorder="1" applyAlignment="1">
      <alignment horizontal="center"/>
    </xf>
    <xf numFmtId="0" fontId="162" fillId="58" borderId="0" xfId="0" applyFont="1" applyFill="1" applyAlignment="1">
      <alignment/>
    </xf>
    <xf numFmtId="0" fontId="146" fillId="58" borderId="0" xfId="0" applyFont="1" applyFill="1" applyAlignment="1">
      <alignment vertical="top"/>
    </xf>
    <xf numFmtId="0" fontId="37" fillId="58" borderId="0" xfId="0" applyFont="1" applyFill="1" applyAlignment="1">
      <alignment horizontal="left" vertical="top" wrapText="1"/>
    </xf>
    <xf numFmtId="0" fontId="44" fillId="58" borderId="0" xfId="0" applyFont="1" applyFill="1" applyAlignment="1">
      <alignment vertical="top"/>
    </xf>
    <xf numFmtId="0" fontId="123" fillId="58" borderId="0" xfId="194" applyFill="1" applyAlignment="1" applyProtection="1">
      <alignment vertical="center"/>
      <protection/>
    </xf>
    <xf numFmtId="0" fontId="135" fillId="58" borderId="0" xfId="0" applyFont="1" applyFill="1" applyAlignment="1">
      <alignment horizontal="left" vertical="top" wrapText="1"/>
    </xf>
    <xf numFmtId="0" fontId="146" fillId="58" borderId="0" xfId="0" applyNumberFormat="1" applyFont="1" applyFill="1" applyBorder="1" applyAlignment="1">
      <alignment horizontal="left" vertical="top" wrapText="1"/>
    </xf>
    <xf numFmtId="0" fontId="0" fillId="58" borderId="0" xfId="0" applyFont="1" applyFill="1" applyAlignment="1">
      <alignment/>
    </xf>
    <xf numFmtId="0" fontId="0" fillId="0" borderId="0" xfId="0" applyFont="1" applyAlignment="1">
      <alignment/>
    </xf>
    <xf numFmtId="0" fontId="160" fillId="58" borderId="0" xfId="0" applyFont="1" applyFill="1" applyAlignment="1">
      <alignment vertical="top"/>
    </xf>
    <xf numFmtId="0" fontId="135" fillId="58" borderId="0" xfId="0" applyFont="1" applyFill="1" applyAlignment="1">
      <alignment vertical="top" wrapText="1"/>
    </xf>
    <xf numFmtId="0" fontId="131" fillId="58" borderId="0" xfId="0" applyFont="1" applyFill="1" applyAlignment="1">
      <alignment horizontal="left" vertical="top" wrapText="1"/>
    </xf>
    <xf numFmtId="0" fontId="146" fillId="58" borderId="0" xfId="0" applyFont="1" applyFill="1" applyAlignment="1">
      <alignment vertical="top"/>
    </xf>
    <xf numFmtId="0" fontId="131" fillId="60" borderId="20" xfId="245" applyFont="1" applyFill="1" applyBorder="1">
      <alignment/>
      <protection/>
    </xf>
    <xf numFmtId="189" fontId="131" fillId="0" borderId="20" xfId="245" applyNumberFormat="1" applyFont="1" applyBorder="1" applyAlignment="1">
      <alignment horizontal="center"/>
      <protection/>
    </xf>
    <xf numFmtId="0" fontId="0" fillId="0" borderId="0" xfId="253" applyFont="1" applyAlignment="1">
      <alignment horizontal="left" vertical="top" wrapText="1"/>
      <protection/>
    </xf>
    <xf numFmtId="0" fontId="163" fillId="58" borderId="0" xfId="253" applyNumberFormat="1" applyFont="1" applyFill="1" applyBorder="1" applyAlignment="1">
      <alignment horizontal="left" vertical="top"/>
      <protection/>
    </xf>
    <xf numFmtId="0" fontId="131" fillId="58" borderId="0" xfId="253" applyNumberFormat="1" applyFont="1" applyFill="1" applyBorder="1" applyAlignment="1">
      <alignment horizontal="left" vertical="top" wrapText="1"/>
      <protection/>
    </xf>
    <xf numFmtId="0" fontId="164" fillId="58" borderId="0" xfId="253" applyNumberFormat="1" applyFont="1" applyFill="1" applyBorder="1" applyAlignment="1">
      <alignment horizontal="left" vertical="top"/>
      <protection/>
    </xf>
    <xf numFmtId="0" fontId="165" fillId="58" borderId="0" xfId="253" applyNumberFormat="1" applyFont="1" applyFill="1" applyBorder="1" applyAlignment="1">
      <alignment horizontal="left" vertical="top" wrapText="1"/>
      <protection/>
    </xf>
    <xf numFmtId="0" fontId="131" fillId="58" borderId="1" xfId="253" applyNumberFormat="1" applyFont="1" applyFill="1" applyBorder="1" applyAlignment="1">
      <alignment horizontal="left" vertical="top" wrapText="1"/>
      <protection/>
    </xf>
    <xf numFmtId="0" fontId="166" fillId="58" borderId="1" xfId="253" applyNumberFormat="1" applyFont="1" applyFill="1" applyBorder="1" applyAlignment="1">
      <alignment horizontal="left" vertical="top" wrapText="1"/>
      <protection/>
    </xf>
    <xf numFmtId="0" fontId="131" fillId="58" borderId="0" xfId="253" applyFont="1" applyFill="1">
      <alignment/>
      <protection/>
    </xf>
    <xf numFmtId="0" fontId="131" fillId="58" borderId="0" xfId="253" applyFont="1" applyFill="1" applyAlignment="1">
      <alignment horizontal="left" vertical="top" wrapText="1"/>
      <protection/>
    </xf>
    <xf numFmtId="0" fontId="165" fillId="58" borderId="0" xfId="253" applyFont="1" applyFill="1" applyAlignment="1">
      <alignment horizontal="left" vertical="top" wrapText="1"/>
      <protection/>
    </xf>
    <xf numFmtId="0" fontId="167" fillId="58" borderId="0" xfId="253" applyFont="1" applyFill="1" applyAlignment="1">
      <alignment vertical="top"/>
      <protection/>
    </xf>
    <xf numFmtId="0" fontId="135" fillId="0" borderId="0" xfId="245" applyFont="1">
      <alignment/>
      <protection/>
    </xf>
    <xf numFmtId="0" fontId="135" fillId="58" borderId="0" xfId="245" applyFont="1" applyFill="1">
      <alignment/>
      <protection/>
    </xf>
    <xf numFmtId="0" fontId="135" fillId="58" borderId="0" xfId="253" applyFont="1" applyFill="1" applyAlignment="1">
      <alignment horizontal="left" vertical="top" wrapText="1"/>
      <protection/>
    </xf>
    <xf numFmtId="0" fontId="131" fillId="60" borderId="48" xfId="245" applyFont="1" applyFill="1" applyBorder="1">
      <alignment/>
      <protection/>
    </xf>
    <xf numFmtId="0" fontId="131" fillId="60" borderId="49" xfId="245" applyFont="1" applyFill="1" applyBorder="1">
      <alignment/>
      <protection/>
    </xf>
    <xf numFmtId="0" fontId="131" fillId="60" borderId="50" xfId="245" applyFont="1" applyFill="1" applyBorder="1">
      <alignment/>
      <protection/>
    </xf>
    <xf numFmtId="0" fontId="131" fillId="60" borderId="51" xfId="245" applyFont="1" applyFill="1" applyBorder="1">
      <alignment/>
      <protection/>
    </xf>
    <xf numFmtId="0" fontId="165" fillId="58" borderId="0" xfId="245" applyFont="1" applyFill="1" applyAlignment="1">
      <alignment vertical="top" wrapText="1"/>
      <protection/>
    </xf>
    <xf numFmtId="0" fontId="103" fillId="58" borderId="52" xfId="248" applyFont="1" applyFill="1" applyBorder="1" applyAlignment="1">
      <alignment/>
      <protection/>
    </xf>
    <xf numFmtId="0" fontId="136" fillId="59" borderId="53" xfId="0" applyFont="1" applyFill="1" applyBorder="1" applyAlignment="1">
      <alignment horizontal="left"/>
    </xf>
    <xf numFmtId="0" fontId="136" fillId="59" borderId="54" xfId="0" applyFont="1" applyFill="1" applyBorder="1" applyAlignment="1">
      <alignment horizontal="left"/>
    </xf>
    <xf numFmtId="14" fontId="140" fillId="58" borderId="55" xfId="0" applyNumberFormat="1" applyFont="1" applyFill="1" applyBorder="1" applyAlignment="1">
      <alignment horizontal="left"/>
    </xf>
    <xf numFmtId="0" fontId="136" fillId="59" borderId="55" xfId="0" applyFont="1" applyFill="1" applyBorder="1" applyAlignment="1">
      <alignment horizontal="left"/>
    </xf>
    <xf numFmtId="165" fontId="140" fillId="58" borderId="13" xfId="0" applyNumberFormat="1" applyFont="1" applyFill="1" applyBorder="1" applyAlignment="1">
      <alignment horizontal="left"/>
    </xf>
    <xf numFmtId="0" fontId="136" fillId="59" borderId="13" xfId="0" applyFont="1" applyFill="1" applyBorder="1" applyAlignment="1">
      <alignment horizontal="left" vertical="top"/>
    </xf>
    <xf numFmtId="0" fontId="140" fillId="58" borderId="56" xfId="0" applyFont="1" applyFill="1" applyBorder="1" applyAlignment="1">
      <alignment horizontal="left" vertical="top"/>
    </xf>
    <xf numFmtId="0" fontId="160" fillId="58" borderId="0" xfId="0" applyFont="1" applyFill="1" applyAlignment="1">
      <alignment vertical="top"/>
    </xf>
    <xf numFmtId="0" fontId="0" fillId="58" borderId="0" xfId="0" applyFont="1" applyFill="1" applyAlignment="1">
      <alignment/>
    </xf>
    <xf numFmtId="0" fontId="131" fillId="60" borderId="57" xfId="0" applyFont="1" applyFill="1" applyBorder="1" applyAlignment="1">
      <alignment horizontal="left" wrapText="1"/>
    </xf>
    <xf numFmtId="0" fontId="131" fillId="0" borderId="58" xfId="0" applyFont="1" applyBorder="1" applyAlignment="1">
      <alignment horizontal="left" wrapText="1"/>
    </xf>
    <xf numFmtId="0" fontId="131" fillId="0" borderId="59" xfId="0" applyFont="1" applyBorder="1" applyAlignment="1">
      <alignment horizontal="left" wrapText="1"/>
    </xf>
    <xf numFmtId="0" fontId="131" fillId="60" borderId="60" xfId="0" applyFont="1" applyFill="1" applyBorder="1" applyAlignment="1">
      <alignment horizontal="left" wrapText="1"/>
    </xf>
    <xf numFmtId="0" fontId="131" fillId="60" borderId="61" xfId="0" applyFont="1" applyFill="1" applyBorder="1" applyAlignment="1">
      <alignment horizontal="left" wrapText="1"/>
    </xf>
    <xf numFmtId="0" fontId="131" fillId="0" borderId="62" xfId="0" applyFont="1" applyBorder="1" applyAlignment="1">
      <alignment horizontal="left" wrapText="1"/>
    </xf>
    <xf numFmtId="0" fontId="131" fillId="60" borderId="63" xfId="0" applyFont="1" applyFill="1" applyBorder="1" applyAlignment="1">
      <alignment horizontal="left" wrapText="1"/>
    </xf>
    <xf numFmtId="0" fontId="131" fillId="60" borderId="64" xfId="0" applyFont="1" applyFill="1" applyBorder="1" applyAlignment="1">
      <alignment horizontal="left" wrapText="1"/>
    </xf>
    <xf numFmtId="0" fontId="131" fillId="60" borderId="65" xfId="0" applyFont="1" applyFill="1" applyBorder="1" applyAlignment="1">
      <alignment horizontal="left" wrapText="1"/>
    </xf>
    <xf numFmtId="189" fontId="131" fillId="0" borderId="65" xfId="0" applyNumberFormat="1" applyFont="1" applyBorder="1" applyAlignment="1">
      <alignment horizontal="center" wrapText="1"/>
    </xf>
    <xf numFmtId="0" fontId="131" fillId="60" borderId="66" xfId="0" applyFont="1" applyFill="1" applyBorder="1" applyAlignment="1">
      <alignment horizontal="left" wrapText="1"/>
    </xf>
    <xf numFmtId="193" fontId="131" fillId="0" borderId="20" xfId="245" applyNumberFormat="1" applyFont="1" applyBorder="1" applyAlignment="1">
      <alignment horizontal="center"/>
      <protection/>
    </xf>
    <xf numFmtId="193" fontId="131" fillId="0" borderId="20" xfId="0" applyNumberFormat="1" applyFont="1" applyBorder="1" applyAlignment="1">
      <alignment horizontal="center"/>
    </xf>
    <xf numFmtId="193" fontId="131" fillId="60" borderId="20" xfId="0" applyNumberFormat="1" applyFont="1" applyFill="1" applyBorder="1" applyAlignment="1">
      <alignment/>
    </xf>
    <xf numFmtId="179" fontId="131" fillId="61" borderId="20" xfId="243" applyNumberFormat="1" applyFont="1" applyFill="1" applyBorder="1">
      <alignment/>
      <protection/>
    </xf>
    <xf numFmtId="179" fontId="131" fillId="0" borderId="20" xfId="0" applyNumberFormat="1" applyFont="1" applyBorder="1" applyAlignment="1">
      <alignment horizontal="center"/>
    </xf>
    <xf numFmtId="189" fontId="131" fillId="0" borderId="20" xfId="0" applyNumberFormat="1" applyFont="1" applyBorder="1" applyAlignment="1">
      <alignment vertical="center"/>
    </xf>
    <xf numFmtId="179" fontId="131" fillId="0" borderId="20" xfId="245" applyNumberFormat="1" applyFont="1" applyBorder="1" applyAlignment="1">
      <alignment horizontal="center"/>
      <protection/>
    </xf>
    <xf numFmtId="179" fontId="131" fillId="58" borderId="20" xfId="0" applyNumberFormat="1" applyFont="1" applyFill="1" applyBorder="1" applyAlignment="1">
      <alignment horizontal="center"/>
    </xf>
    <xf numFmtId="204" fontId="131" fillId="0" borderId="20" xfId="0" applyNumberFormat="1" applyFont="1" applyBorder="1" applyAlignment="1">
      <alignment horizontal="center" wrapText="1"/>
    </xf>
    <xf numFmtId="0" fontId="135" fillId="58" borderId="0" xfId="0" applyNumberFormat="1" applyFont="1" applyFill="1" applyBorder="1" applyAlignment="1">
      <alignment horizontal="left" vertical="top" wrapText="1"/>
    </xf>
    <xf numFmtId="0" fontId="0" fillId="58" borderId="0" xfId="0" applyFont="1" applyFill="1" applyAlignment="1">
      <alignment/>
    </xf>
    <xf numFmtId="0" fontId="0" fillId="58" borderId="0" xfId="0" applyFont="1" applyFill="1" applyAlignment="1">
      <alignment horizontal="left" vertical="top" wrapText="1"/>
    </xf>
    <xf numFmtId="0" fontId="135" fillId="58" borderId="0" xfId="253" applyNumberFormat="1" applyFont="1" applyFill="1" applyBorder="1" applyAlignment="1">
      <alignment horizontal="left" vertical="top" wrapText="1"/>
      <protection/>
    </xf>
    <xf numFmtId="0" fontId="131" fillId="60" borderId="20" xfId="0" applyFont="1" applyFill="1" applyBorder="1" applyAlignment="1">
      <alignment vertical="top"/>
    </xf>
    <xf numFmtId="0" fontId="131" fillId="60" borderId="20" xfId="0" applyFont="1" applyFill="1" applyBorder="1" applyAlignment="1">
      <alignment vertical="top" wrapText="1"/>
    </xf>
    <xf numFmtId="189" fontId="131" fillId="0" borderId="20" xfId="245" applyNumberFormat="1" applyFont="1" applyBorder="1" applyAlignment="1">
      <alignment horizontal="center" vertical="top"/>
      <protection/>
    </xf>
    <xf numFmtId="0" fontId="167" fillId="58" borderId="0" xfId="253" applyFont="1" applyFill="1" applyAlignment="1">
      <alignment vertical="top" wrapText="1"/>
      <protection/>
    </xf>
    <xf numFmtId="0" fontId="131" fillId="58" borderId="0" xfId="253" applyFont="1" applyFill="1" applyAlignment="1">
      <alignment vertical="top"/>
      <protection/>
    </xf>
    <xf numFmtId="0" fontId="133" fillId="58" borderId="0" xfId="0" applyFont="1" applyFill="1" applyAlignment="1">
      <alignment horizontal="right" vertical="top"/>
    </xf>
    <xf numFmtId="0" fontId="138" fillId="58" borderId="0" xfId="253" applyNumberFormat="1" applyFont="1" applyFill="1" applyBorder="1" applyAlignment="1">
      <alignment horizontal="left" vertical="top"/>
      <protection/>
    </xf>
    <xf numFmtId="0" fontId="168" fillId="58" borderId="0" xfId="253" applyNumberFormat="1" applyFont="1" applyFill="1" applyBorder="1" applyAlignment="1">
      <alignment horizontal="left" vertical="top"/>
      <protection/>
    </xf>
    <xf numFmtId="0" fontId="142" fillId="58" borderId="0" xfId="253" applyNumberFormat="1" applyFont="1" applyFill="1" applyBorder="1" applyAlignment="1">
      <alignment horizontal="left" vertical="top" wrapText="1"/>
      <protection/>
    </xf>
    <xf numFmtId="0" fontId="142" fillId="58" borderId="0" xfId="253" applyFont="1" applyFill="1" applyAlignment="1">
      <alignment horizontal="left" vertical="top" wrapText="1"/>
      <protection/>
    </xf>
    <xf numFmtId="0" fontId="135" fillId="58" borderId="1" xfId="253" applyNumberFormat="1" applyFont="1" applyFill="1" applyBorder="1" applyAlignment="1">
      <alignment horizontal="left" vertical="top" wrapText="1"/>
      <protection/>
    </xf>
    <xf numFmtId="0" fontId="139" fillId="58" borderId="1" xfId="253" applyNumberFormat="1" applyFont="1" applyFill="1" applyBorder="1" applyAlignment="1">
      <alignment horizontal="left" vertical="top" wrapText="1"/>
      <protection/>
    </xf>
    <xf numFmtId="0" fontId="135" fillId="60" borderId="20" xfId="0" applyFont="1" applyFill="1" applyBorder="1" applyAlignment="1">
      <alignment/>
    </xf>
    <xf numFmtId="0" fontId="135" fillId="60" borderId="20" xfId="0" applyFont="1" applyFill="1" applyBorder="1" applyAlignment="1">
      <alignment wrapText="1"/>
    </xf>
    <xf numFmtId="0" fontId="135" fillId="60" borderId="20" xfId="0" applyFont="1" applyFill="1" applyBorder="1" applyAlignment="1">
      <alignment vertical="top"/>
    </xf>
    <xf numFmtId="0" fontId="135" fillId="60" borderId="20" xfId="0" applyFont="1" applyFill="1" applyBorder="1" applyAlignment="1">
      <alignment vertical="top" wrapText="1"/>
    </xf>
    <xf numFmtId="189" fontId="135" fillId="0" borderId="20" xfId="245" applyNumberFormat="1" applyFont="1" applyBorder="1" applyAlignment="1">
      <alignment horizontal="center" vertical="top"/>
      <protection/>
    </xf>
    <xf numFmtId="0" fontId="169" fillId="58" borderId="0" xfId="253" applyFont="1" applyFill="1" applyAlignment="1">
      <alignment vertical="top" wrapText="1"/>
      <protection/>
    </xf>
    <xf numFmtId="0" fontId="135" fillId="58" borderId="0" xfId="253" applyFont="1" applyFill="1" applyAlignment="1">
      <alignment vertical="top"/>
      <protection/>
    </xf>
    <xf numFmtId="0" fontId="135" fillId="58" borderId="0" xfId="253" applyFont="1" applyFill="1">
      <alignment/>
      <protection/>
    </xf>
    <xf numFmtId="0" fontId="169" fillId="58" borderId="0" xfId="253" applyFont="1" applyFill="1" applyAlignment="1">
      <alignment vertical="top"/>
      <protection/>
    </xf>
    <xf numFmtId="0" fontId="139" fillId="58" borderId="0" xfId="0" applyFont="1" applyFill="1" applyAlignment="1">
      <alignment horizontal="right" vertical="top"/>
    </xf>
    <xf numFmtId="0" fontId="135" fillId="58" borderId="1" xfId="253" applyNumberFormat="1" applyFont="1" applyFill="1" applyBorder="1" applyAlignment="1">
      <alignment horizontal="center" vertical="top" wrapText="1"/>
      <protection/>
    </xf>
    <xf numFmtId="0" fontId="135" fillId="58" borderId="0" xfId="253" applyFont="1" applyFill="1" applyAlignment="1">
      <alignment horizontal="center" vertical="top"/>
      <protection/>
    </xf>
    <xf numFmtId="0" fontId="140" fillId="58" borderId="0" xfId="0" applyFont="1" applyFill="1" applyAlignment="1">
      <alignment/>
    </xf>
    <xf numFmtId="0" fontId="170" fillId="58" borderId="0" xfId="0" applyFont="1" applyFill="1" applyAlignment="1">
      <alignment/>
    </xf>
    <xf numFmtId="0" fontId="140" fillId="0" borderId="0" xfId="0" applyFont="1" applyAlignment="1">
      <alignment/>
    </xf>
    <xf numFmtId="0" fontId="165" fillId="58" borderId="0" xfId="253" applyFont="1" applyFill="1">
      <alignment/>
      <protection/>
    </xf>
    <xf numFmtId="0" fontId="158" fillId="58" borderId="0" xfId="253" applyNumberFormat="1" applyFont="1" applyFill="1" applyBorder="1" applyAlignment="1">
      <alignment horizontal="left" vertical="top"/>
      <protection/>
    </xf>
    <xf numFmtId="0" fontId="140" fillId="58" borderId="0" xfId="253" applyFont="1" applyFill="1" applyAlignment="1">
      <alignment horizontal="left" vertical="top" wrapText="1"/>
      <protection/>
    </xf>
    <xf numFmtId="0" fontId="142" fillId="58" borderId="0" xfId="0" applyFont="1" applyFill="1" applyAlignment="1">
      <alignment horizontal="left" vertical="top" wrapText="1"/>
    </xf>
    <xf numFmtId="0" fontId="135" fillId="58" borderId="0" xfId="0" applyFont="1" applyFill="1" applyAlignment="1">
      <alignment horizontal="left" vertical="top" wrapText="1"/>
    </xf>
    <xf numFmtId="0" fontId="131" fillId="0" borderId="20" xfId="0" applyFont="1" applyBorder="1" applyAlignment="1">
      <alignment horizontal="center"/>
    </xf>
    <xf numFmtId="0" fontId="146" fillId="58" borderId="0" xfId="0" applyFont="1" applyFill="1" applyAlignment="1">
      <alignment vertical="top"/>
    </xf>
    <xf numFmtId="0" fontId="140" fillId="58" borderId="34" xfId="0" applyFont="1" applyFill="1" applyBorder="1" applyAlignment="1">
      <alignment/>
    </xf>
    <xf numFmtId="0" fontId="171" fillId="58" borderId="0" xfId="0" applyFont="1" applyFill="1" applyAlignment="1">
      <alignment/>
    </xf>
    <xf numFmtId="190" fontId="131" fillId="61" borderId="20" xfId="165" applyNumberFormat="1" applyFont="1" applyFill="1" applyBorder="1" applyAlignment="1">
      <alignment/>
    </xf>
    <xf numFmtId="214" fontId="131" fillId="58" borderId="20" xfId="162" applyNumberFormat="1" applyFont="1" applyFill="1" applyBorder="1" applyAlignment="1">
      <alignment horizontal="center" vertical="center"/>
    </xf>
    <xf numFmtId="214" fontId="131" fillId="61" borderId="20" xfId="162" applyNumberFormat="1" applyFont="1" applyFill="1" applyBorder="1" applyAlignment="1">
      <alignment horizontal="center" vertical="center"/>
    </xf>
    <xf numFmtId="165" fontId="131" fillId="58" borderId="20" xfId="162" applyNumberFormat="1" applyFont="1" applyFill="1" applyBorder="1" applyAlignment="1">
      <alignment horizontal="center" vertical="center"/>
    </xf>
    <xf numFmtId="165" fontId="131" fillId="61" borderId="20" xfId="165" applyNumberFormat="1" applyFont="1" applyFill="1" applyBorder="1" applyAlignment="1">
      <alignment horizontal="center"/>
    </xf>
    <xf numFmtId="165" fontId="131" fillId="58" borderId="20" xfId="165" applyNumberFormat="1" applyFont="1" applyFill="1" applyBorder="1" applyAlignment="1">
      <alignment horizontal="center"/>
    </xf>
    <xf numFmtId="14" fontId="131" fillId="58" borderId="0" xfId="0" applyNumberFormat="1" applyFont="1" applyFill="1" applyAlignment="1">
      <alignment/>
    </xf>
    <xf numFmtId="190" fontId="131" fillId="58" borderId="0" xfId="162" applyNumberFormat="1" applyFont="1" applyFill="1" applyAlignment="1">
      <alignment/>
    </xf>
    <xf numFmtId="190" fontId="131" fillId="0" borderId="20" xfId="162" applyNumberFormat="1" applyFont="1" applyBorder="1" applyAlignment="1">
      <alignment horizontal="center"/>
    </xf>
    <xf numFmtId="190" fontId="131" fillId="60" borderId="20" xfId="162" applyNumberFormat="1" applyFont="1" applyFill="1" applyBorder="1" applyAlignment="1">
      <alignment/>
    </xf>
    <xf numFmtId="190" fontId="131" fillId="61" borderId="20" xfId="162" applyNumberFormat="1" applyFont="1" applyFill="1" applyBorder="1" applyAlignment="1">
      <alignment/>
    </xf>
    <xf numFmtId="190" fontId="131" fillId="61" borderId="20" xfId="164" applyNumberFormat="1" applyFont="1" applyFill="1" applyBorder="1" applyAlignment="1">
      <alignment/>
    </xf>
    <xf numFmtId="212" fontId="131" fillId="58" borderId="20" xfId="164" applyNumberFormat="1" applyFont="1" applyFill="1" applyBorder="1" applyAlignment="1">
      <alignment horizontal="center" vertical="center"/>
    </xf>
    <xf numFmtId="212" fontId="131" fillId="61" borderId="20" xfId="164" applyNumberFormat="1" applyFont="1" applyFill="1" applyBorder="1" applyAlignment="1">
      <alignment horizontal="center"/>
    </xf>
    <xf numFmtId="212" fontId="131" fillId="58" borderId="20" xfId="164" applyNumberFormat="1" applyFont="1" applyFill="1" applyBorder="1" applyAlignment="1">
      <alignment horizontal="center"/>
    </xf>
    <xf numFmtId="212" fontId="131" fillId="0" borderId="20" xfId="164" applyNumberFormat="1" applyFont="1" applyBorder="1" applyAlignment="1">
      <alignment horizontal="center"/>
    </xf>
    <xf numFmtId="214" fontId="131" fillId="61" borderId="20" xfId="164" applyNumberFormat="1" applyFont="1" applyFill="1" applyBorder="1" applyAlignment="1">
      <alignment horizontal="center" vertical="center"/>
    </xf>
    <xf numFmtId="214" fontId="131" fillId="0" borderId="20" xfId="162" applyNumberFormat="1" applyFont="1" applyBorder="1" applyAlignment="1">
      <alignment horizontal="center"/>
    </xf>
    <xf numFmtId="214" fontId="131" fillId="0" borderId="20" xfId="0" applyNumberFormat="1" applyFont="1" applyBorder="1" applyAlignment="1">
      <alignment horizontal="center"/>
    </xf>
    <xf numFmtId="214" fontId="131" fillId="0" borderId="20" xfId="164" applyNumberFormat="1" applyFont="1" applyBorder="1" applyAlignment="1">
      <alignment horizontal="center" vertical="center"/>
    </xf>
    <xf numFmtId="214" fontId="131" fillId="0" borderId="20" xfId="164" applyNumberFormat="1" applyFont="1" applyBorder="1" applyAlignment="1">
      <alignment horizontal="center"/>
    </xf>
    <xf numFmtId="214" fontId="131" fillId="61" borderId="20" xfId="164" applyNumberFormat="1" applyFont="1" applyFill="1" applyBorder="1" applyAlignment="1">
      <alignment horizontal="center"/>
    </xf>
    <xf numFmtId="214" fontId="131" fillId="58" borderId="20" xfId="164" applyNumberFormat="1" applyFont="1" applyFill="1" applyBorder="1" applyAlignment="1">
      <alignment horizontal="center" vertical="center"/>
    </xf>
    <xf numFmtId="214" fontId="131" fillId="58" borderId="20" xfId="164" applyNumberFormat="1" applyFont="1" applyFill="1" applyBorder="1" applyAlignment="1">
      <alignment horizontal="center"/>
    </xf>
    <xf numFmtId="214" fontId="131" fillId="58" borderId="0" xfId="162" applyNumberFormat="1" applyFont="1" applyFill="1" applyAlignment="1">
      <alignment horizontal="center"/>
    </xf>
    <xf numFmtId="214" fontId="131" fillId="60" borderId="20" xfId="162" applyNumberFormat="1" applyFont="1" applyFill="1" applyBorder="1" applyAlignment="1">
      <alignment horizontal="center"/>
    </xf>
    <xf numFmtId="214" fontId="131" fillId="61" borderId="20" xfId="162" applyNumberFormat="1" applyFont="1" applyFill="1" applyBorder="1" applyAlignment="1">
      <alignment horizontal="center"/>
    </xf>
    <xf numFmtId="214" fontId="131" fillId="58" borderId="20" xfId="162" applyNumberFormat="1" applyFont="1" applyFill="1" applyBorder="1" applyAlignment="1">
      <alignment horizontal="center"/>
    </xf>
    <xf numFmtId="0" fontId="37" fillId="58" borderId="0" xfId="0" applyFont="1" applyFill="1" applyAlignment="1">
      <alignment horizontal="left" vertical="top" wrapText="1"/>
    </xf>
    <xf numFmtId="0" fontId="135" fillId="58" borderId="0" xfId="0" applyFont="1" applyFill="1" applyAlignment="1">
      <alignment horizontal="left" vertical="top" wrapText="1"/>
    </xf>
    <xf numFmtId="0" fontId="172" fillId="58" borderId="0" xfId="0" applyNumberFormat="1" applyFont="1" applyFill="1" applyBorder="1" applyAlignment="1">
      <alignment horizontal="left" vertical="top" wrapText="1"/>
    </xf>
    <xf numFmtId="0" fontId="172" fillId="58" borderId="0" xfId="0" applyFont="1" applyFill="1" applyAlignment="1">
      <alignment horizontal="left" vertical="top" wrapText="1"/>
    </xf>
    <xf numFmtId="0" fontId="135" fillId="58" borderId="0" xfId="0" applyNumberFormat="1" applyFont="1" applyFill="1" applyBorder="1" applyAlignment="1">
      <alignment horizontal="left" vertical="top" wrapText="1"/>
    </xf>
    <xf numFmtId="0" fontId="135" fillId="58" borderId="67" xfId="0" applyFont="1" applyFill="1" applyBorder="1" applyAlignment="1">
      <alignment horizontal="center" vertical="top" wrapText="1"/>
    </xf>
    <xf numFmtId="0" fontId="135" fillId="58" borderId="68" xfId="0" applyFont="1" applyFill="1" applyBorder="1" applyAlignment="1">
      <alignment horizontal="center" vertical="top" wrapText="1"/>
    </xf>
    <xf numFmtId="0" fontId="135" fillId="58" borderId="69" xfId="0" applyFont="1" applyFill="1" applyBorder="1" applyAlignment="1">
      <alignment horizontal="center" vertical="top" wrapText="1"/>
    </xf>
    <xf numFmtId="0" fontId="173" fillId="58" borderId="0" xfId="0" applyFont="1" applyFill="1" applyAlignment="1">
      <alignment horizontal="left" vertical="top" wrapText="1"/>
    </xf>
    <xf numFmtId="0" fontId="123" fillId="58" borderId="0" xfId="194" applyFill="1" applyAlignment="1" applyProtection="1">
      <alignment horizontal="left" vertical="top" wrapText="1"/>
      <protection/>
    </xf>
    <xf numFmtId="0" fontId="107" fillId="62" borderId="38" xfId="251" applyFont="1" applyFill="1" applyBorder="1">
      <alignment/>
      <protection/>
    </xf>
    <xf numFmtId="0" fontId="103" fillId="58" borderId="52" xfId="248" applyFont="1" applyFill="1" applyBorder="1">
      <alignment/>
      <protection/>
    </xf>
    <xf numFmtId="0" fontId="37" fillId="58" borderId="0" xfId="0" applyFont="1" applyFill="1" applyAlignment="1">
      <alignment horizontal="left" vertical="top" wrapText="1"/>
    </xf>
    <xf numFmtId="0" fontId="135" fillId="58" borderId="0" xfId="0" applyFont="1" applyFill="1" applyBorder="1" applyAlignment="1">
      <alignment horizontal="left" vertical="top" wrapText="1"/>
    </xf>
    <xf numFmtId="0" fontId="37" fillId="58" borderId="0" xfId="0" applyFont="1" applyFill="1" applyBorder="1" applyAlignment="1">
      <alignment horizontal="left" vertical="top" wrapText="1"/>
    </xf>
    <xf numFmtId="0" fontId="174" fillId="58" borderId="0" xfId="0" applyFont="1" applyFill="1" applyBorder="1" applyAlignment="1">
      <alignment horizontal="left" vertical="top"/>
    </xf>
    <xf numFmtId="0" fontId="131" fillId="58" borderId="0" xfId="0" applyFont="1" applyFill="1" applyBorder="1" applyAlignment="1">
      <alignment horizontal="left" vertical="top" wrapText="1"/>
    </xf>
    <xf numFmtId="49" fontId="107" fillId="62" borderId="38" xfId="251" applyNumberFormat="1" applyFont="1" applyFill="1" applyBorder="1" applyAlignment="1">
      <alignment horizontal="left"/>
      <protection/>
    </xf>
    <xf numFmtId="0" fontId="154" fillId="26" borderId="1" xfId="0" applyFont="1" applyFill="1" applyBorder="1" applyAlignment="1">
      <alignment horizontal="left" vertical="top" wrapText="1"/>
    </xf>
    <xf numFmtId="0" fontId="154" fillId="63" borderId="1" xfId="0" applyFont="1" applyFill="1" applyBorder="1" applyAlignment="1">
      <alignment horizontal="left" vertical="center" wrapText="1"/>
    </xf>
    <xf numFmtId="0" fontId="154" fillId="63" borderId="1" xfId="0" applyFont="1" applyFill="1" applyBorder="1" applyAlignment="1">
      <alignment horizontal="left" wrapText="1"/>
    </xf>
    <xf numFmtId="0" fontId="154" fillId="63" borderId="1" xfId="0" applyFont="1" applyFill="1" applyBorder="1" applyAlignment="1">
      <alignment horizontal="left" vertical="top" wrapText="1"/>
    </xf>
    <xf numFmtId="0" fontId="154" fillId="32" borderId="1" xfId="0" applyFont="1" applyFill="1" applyBorder="1" applyAlignment="1">
      <alignment horizontal="left" vertical="top" wrapText="1"/>
    </xf>
    <xf numFmtId="0" fontId="154" fillId="24" borderId="1" xfId="0" applyFont="1" applyFill="1" applyBorder="1" applyAlignment="1">
      <alignment horizontal="left" vertical="top" wrapText="1"/>
    </xf>
    <xf numFmtId="0" fontId="175" fillId="58" borderId="0" xfId="0" applyFont="1" applyFill="1" applyAlignment="1">
      <alignment horizontal="left" vertical="top" wrapText="1"/>
    </xf>
    <xf numFmtId="0" fontId="123" fillId="58" borderId="0" xfId="194" applyFill="1" applyAlignment="1" applyProtection="1">
      <alignment horizontal="left"/>
      <protection/>
    </xf>
    <xf numFmtId="0" fontId="137" fillId="58" borderId="0" xfId="0" applyFont="1" applyFill="1" applyAlignment="1">
      <alignment horizontal="left" vertical="top" wrapText="1"/>
    </xf>
    <xf numFmtId="0" fontId="0" fillId="58" borderId="0" xfId="0" applyFill="1" applyAlignment="1">
      <alignment vertical="top" wrapText="1"/>
    </xf>
    <xf numFmtId="0" fontId="162" fillId="58" borderId="0" xfId="0" applyFont="1" applyFill="1" applyAlignment="1">
      <alignment wrapText="1"/>
    </xf>
    <xf numFmtId="0" fontId="175" fillId="58" borderId="0" xfId="0" applyNumberFormat="1" applyFont="1" applyFill="1" applyBorder="1" applyAlignment="1">
      <alignment horizontal="left" vertical="top" wrapText="1"/>
    </xf>
    <xf numFmtId="0" fontId="38" fillId="58" borderId="0" xfId="0" applyFont="1" applyFill="1" applyAlignment="1">
      <alignment horizontal="left" vertical="top" wrapText="1"/>
    </xf>
    <xf numFmtId="0" fontId="131" fillId="0" borderId="0" xfId="0" applyFont="1" applyAlignment="1">
      <alignment wrapText="1"/>
    </xf>
    <xf numFmtId="0" fontId="139" fillId="58" borderId="0" xfId="253" applyNumberFormat="1" applyFont="1" applyFill="1" applyBorder="1" applyAlignment="1">
      <alignment horizontal="left" vertical="top" wrapText="1"/>
      <protection/>
    </xf>
    <xf numFmtId="0" fontId="139" fillId="58" borderId="0" xfId="253" applyFont="1" applyFill="1" applyAlignment="1">
      <alignment horizontal="left" vertical="top" wrapText="1"/>
      <protection/>
    </xf>
    <xf numFmtId="0" fontId="139" fillId="58" borderId="1" xfId="253" applyNumberFormat="1" applyFont="1" applyFill="1" applyBorder="1" applyAlignment="1">
      <alignment horizontal="left" vertical="top"/>
      <protection/>
    </xf>
    <xf numFmtId="0" fontId="135" fillId="60" borderId="70" xfId="0" applyFont="1" applyFill="1" applyBorder="1" applyAlignment="1">
      <alignment horizontal="center" wrapText="1"/>
    </xf>
    <xf numFmtId="0" fontId="135" fillId="60" borderId="68" xfId="0" applyFont="1" applyFill="1" applyBorder="1" applyAlignment="1">
      <alignment horizontal="center" wrapText="1"/>
    </xf>
    <xf numFmtId="0" fontId="135" fillId="60" borderId="71" xfId="0" applyFont="1" applyFill="1" applyBorder="1" applyAlignment="1">
      <alignment horizontal="center" wrapText="1"/>
    </xf>
    <xf numFmtId="0" fontId="135" fillId="58" borderId="1" xfId="253" applyNumberFormat="1" applyFont="1" applyFill="1" applyBorder="1" applyAlignment="1">
      <alignment horizontal="left" vertical="top" wrapText="1"/>
      <protection/>
    </xf>
    <xf numFmtId="0" fontId="138" fillId="58" borderId="0" xfId="253" applyNumberFormat="1" applyFont="1" applyFill="1" applyBorder="1" applyAlignment="1">
      <alignment horizontal="left" vertical="top"/>
      <protection/>
    </xf>
    <xf numFmtId="0" fontId="135" fillId="58" borderId="1" xfId="253" applyNumberFormat="1" applyFont="1" applyFill="1" applyBorder="1" applyAlignment="1">
      <alignment horizontal="left" vertical="top"/>
      <protection/>
    </xf>
    <xf numFmtId="0" fontId="135" fillId="58" borderId="67" xfId="253" applyNumberFormat="1" applyFont="1" applyFill="1" applyBorder="1" applyAlignment="1">
      <alignment horizontal="left" vertical="top" wrapText="1"/>
      <protection/>
    </xf>
    <xf numFmtId="0" fontId="135" fillId="58" borderId="68" xfId="253" applyNumberFormat="1" applyFont="1" applyFill="1" applyBorder="1" applyAlignment="1">
      <alignment horizontal="left" vertical="top" wrapText="1"/>
      <protection/>
    </xf>
    <xf numFmtId="0" fontId="135" fillId="58" borderId="69" xfId="253" applyNumberFormat="1" applyFont="1" applyFill="1" applyBorder="1" applyAlignment="1">
      <alignment horizontal="left" vertical="top" wrapText="1"/>
      <protection/>
    </xf>
    <xf numFmtId="0" fontId="131" fillId="58" borderId="0" xfId="253" applyFont="1" applyFill="1">
      <alignment/>
      <protection/>
    </xf>
    <xf numFmtId="0" fontId="135" fillId="58" borderId="0" xfId="253" applyNumberFormat="1" applyFont="1" applyFill="1" applyBorder="1" applyAlignment="1">
      <alignment horizontal="center" vertical="center" wrapText="1"/>
      <protection/>
    </xf>
    <xf numFmtId="0" fontId="160" fillId="58" borderId="0" xfId="0" applyFont="1" applyFill="1" applyAlignment="1">
      <alignment vertical="top"/>
    </xf>
    <xf numFmtId="0" fontId="139" fillId="58" borderId="0" xfId="0" applyNumberFormat="1" applyFont="1" applyFill="1" applyBorder="1" applyAlignment="1">
      <alignment horizontal="left" vertical="top" wrapText="1"/>
    </xf>
    <xf numFmtId="0" fontId="131" fillId="60" borderId="43" xfId="0" applyFont="1" applyFill="1" applyBorder="1" applyAlignment="1">
      <alignment vertical="center"/>
    </xf>
    <xf numFmtId="0" fontId="131" fillId="60" borderId="72" xfId="0" applyFont="1" applyFill="1" applyBorder="1" applyAlignment="1">
      <alignment vertical="center"/>
    </xf>
    <xf numFmtId="0" fontId="131" fillId="60" borderId="48" xfId="0" applyFont="1" applyFill="1" applyBorder="1" applyAlignment="1">
      <alignment vertical="center"/>
    </xf>
    <xf numFmtId="0" fontId="131" fillId="60" borderId="43" xfId="0" applyFont="1" applyFill="1" applyBorder="1" applyAlignment="1">
      <alignment vertical="center" wrapText="1"/>
    </xf>
    <xf numFmtId="0" fontId="131" fillId="60" borderId="72" xfId="0" applyFont="1" applyFill="1" applyBorder="1" applyAlignment="1">
      <alignment vertical="center" wrapText="1"/>
    </xf>
    <xf numFmtId="0" fontId="131" fillId="60" borderId="48" xfId="0" applyFont="1" applyFill="1" applyBorder="1" applyAlignment="1">
      <alignment vertical="center" wrapText="1"/>
    </xf>
    <xf numFmtId="0" fontId="173" fillId="58" borderId="0" xfId="0" applyNumberFormat="1" applyFont="1" applyFill="1" applyBorder="1" applyAlignment="1">
      <alignment horizontal="left" vertical="top" wrapText="1"/>
    </xf>
    <xf numFmtId="0" fontId="173" fillId="58" borderId="0" xfId="0" applyNumberFormat="1" applyFont="1" applyFill="1" applyBorder="1" applyAlignment="1">
      <alignment horizontal="left" vertical="top" wrapText="1"/>
    </xf>
    <xf numFmtId="0" fontId="131" fillId="60" borderId="43" xfId="0" applyFont="1" applyFill="1" applyBorder="1" applyAlignment="1">
      <alignment horizontal="center" vertical="center"/>
    </xf>
    <xf numFmtId="0" fontId="131" fillId="60" borderId="72" xfId="0" applyFont="1" applyFill="1" applyBorder="1" applyAlignment="1">
      <alignment horizontal="center" vertical="center"/>
    </xf>
    <xf numFmtId="0" fontId="131" fillId="60" borderId="48" xfId="0" applyFont="1" applyFill="1" applyBorder="1" applyAlignment="1">
      <alignment horizontal="center" vertical="center"/>
    </xf>
    <xf numFmtId="0" fontId="131" fillId="60" borderId="43" xfId="0" applyFont="1" applyFill="1" applyBorder="1" applyAlignment="1">
      <alignment horizontal="left" vertical="center" wrapText="1"/>
    </xf>
    <xf numFmtId="0" fontId="131" fillId="60" borderId="72" xfId="0" applyFont="1" applyFill="1" applyBorder="1" applyAlignment="1">
      <alignment horizontal="left" vertical="center" wrapText="1"/>
    </xf>
    <xf numFmtId="0" fontId="131" fillId="60" borderId="48" xfId="0" applyFont="1" applyFill="1" applyBorder="1" applyAlignment="1">
      <alignment horizontal="left" vertical="center" wrapText="1"/>
    </xf>
    <xf numFmtId="0" fontId="146" fillId="58" borderId="0" xfId="0" applyNumberFormat="1" applyFont="1" applyFill="1" applyBorder="1" applyAlignment="1">
      <alignment horizontal="left" vertical="top" wrapText="1"/>
    </xf>
    <xf numFmtId="0" fontId="0" fillId="58" borderId="0" xfId="0" applyFont="1" applyFill="1" applyAlignment="1">
      <alignment/>
    </xf>
    <xf numFmtId="0" fontId="0" fillId="0" borderId="0" xfId="0" applyFont="1" applyAlignment="1">
      <alignment/>
    </xf>
    <xf numFmtId="0" fontId="47" fillId="58" borderId="0" xfId="0" applyFont="1" applyFill="1" applyBorder="1" applyAlignment="1">
      <alignment horizontal="left" vertical="top" wrapText="1"/>
    </xf>
    <xf numFmtId="0" fontId="176" fillId="58" borderId="0" xfId="0" applyFont="1" applyFill="1" applyBorder="1" applyAlignment="1">
      <alignment horizontal="left" vertical="top" wrapText="1"/>
    </xf>
    <xf numFmtId="0" fontId="147" fillId="58" borderId="0" xfId="0" applyNumberFormat="1" applyFont="1" applyFill="1" applyBorder="1" applyAlignment="1">
      <alignment horizontal="left" vertical="top" wrapText="1"/>
    </xf>
    <xf numFmtId="0" fontId="139" fillId="58" borderId="73" xfId="0" applyFont="1" applyFill="1" applyBorder="1" applyAlignment="1">
      <alignment horizontal="left" vertical="top" wrapText="1"/>
    </xf>
    <xf numFmtId="0" fontId="139" fillId="58" borderId="74" xfId="0" applyFont="1" applyFill="1" applyBorder="1" applyAlignment="1">
      <alignment horizontal="left" vertical="top" wrapText="1"/>
    </xf>
    <xf numFmtId="0" fontId="139" fillId="58" borderId="75" xfId="0" applyFont="1" applyFill="1" applyBorder="1" applyAlignment="1">
      <alignment horizontal="left" vertical="top" wrapText="1"/>
    </xf>
    <xf numFmtId="0" fontId="177" fillId="58" borderId="0" xfId="194" applyNumberFormat="1" applyFont="1" applyFill="1" applyBorder="1" applyAlignment="1" applyProtection="1">
      <alignment horizontal="left" vertical="top" wrapText="1"/>
      <protection/>
    </xf>
    <xf numFmtId="0" fontId="0" fillId="58" borderId="0" xfId="0" applyFill="1" applyAlignment="1">
      <alignment horizontal="left" wrapText="1"/>
    </xf>
    <xf numFmtId="0" fontId="0" fillId="0" borderId="0" xfId="0" applyAlignment="1">
      <alignment horizontal="left" wrapText="1"/>
    </xf>
    <xf numFmtId="0" fontId="139" fillId="0" borderId="76" xfId="0" applyFont="1" applyBorder="1" applyAlignment="1">
      <alignment vertical="top" wrapText="1"/>
    </xf>
    <xf numFmtId="0" fontId="139" fillId="0" borderId="77" xfId="0" applyFont="1" applyBorder="1" applyAlignment="1">
      <alignment vertical="top" wrapText="1"/>
    </xf>
    <xf numFmtId="0" fontId="139" fillId="0" borderId="78" xfId="0" applyFont="1" applyBorder="1" applyAlignment="1">
      <alignment vertical="top" wrapText="1"/>
    </xf>
    <xf numFmtId="0" fontId="146" fillId="58" borderId="0" xfId="0" applyFont="1" applyFill="1" applyAlignment="1">
      <alignment horizontal="left" vertical="top" wrapText="1"/>
    </xf>
    <xf numFmtId="0" fontId="131" fillId="60" borderId="20" xfId="0" applyFont="1" applyFill="1" applyBorder="1" applyAlignment="1">
      <alignment vertical="center"/>
    </xf>
    <xf numFmtId="0" fontId="131" fillId="60" borderId="20" xfId="0" applyFont="1" applyFill="1" applyBorder="1" applyAlignment="1">
      <alignment horizontal="left" vertical="center" wrapText="1"/>
    </xf>
    <xf numFmtId="0" fontId="123" fillId="58" borderId="0" xfId="194" applyNumberFormat="1" applyFill="1" applyBorder="1" applyAlignment="1" applyProtection="1">
      <alignment horizontal="left" vertical="top" wrapText="1"/>
      <protection/>
    </xf>
    <xf numFmtId="0" fontId="131" fillId="60" borderId="20" xfId="0" applyFont="1" applyFill="1" applyBorder="1" applyAlignment="1">
      <alignment vertical="center" wrapText="1"/>
    </xf>
    <xf numFmtId="0" fontId="139" fillId="58" borderId="0" xfId="0" applyFont="1" applyFill="1" applyAlignment="1">
      <alignment vertical="top" wrapText="1"/>
    </xf>
    <xf numFmtId="0" fontId="135" fillId="58" borderId="0" xfId="0" applyFont="1" applyFill="1" applyAlignment="1">
      <alignment vertical="top" wrapText="1"/>
    </xf>
    <xf numFmtId="0" fontId="146" fillId="58" borderId="0" xfId="0" applyFont="1" applyFill="1" applyAlignment="1">
      <alignment vertical="top" wrapText="1"/>
    </xf>
    <xf numFmtId="0" fontId="135" fillId="0" borderId="0" xfId="0" applyFont="1" applyAlignment="1">
      <alignment vertical="top" wrapText="1"/>
    </xf>
    <xf numFmtId="0" fontId="139" fillId="58" borderId="76" xfId="0" applyFont="1" applyFill="1" applyBorder="1" applyAlignment="1">
      <alignment horizontal="left" vertical="top" wrapText="1"/>
    </xf>
    <xf numFmtId="0" fontId="139" fillId="58" borderId="77" xfId="0" applyFont="1" applyFill="1" applyBorder="1" applyAlignment="1">
      <alignment horizontal="left" vertical="top" wrapText="1"/>
    </xf>
    <xf numFmtId="0" fontId="139" fillId="58" borderId="78" xfId="0" applyFont="1" applyFill="1" applyBorder="1" applyAlignment="1">
      <alignment horizontal="left" vertical="top" wrapText="1"/>
    </xf>
    <xf numFmtId="0" fontId="131" fillId="58" borderId="0" xfId="253" applyNumberFormat="1" applyFont="1" applyFill="1" applyBorder="1" applyAlignment="1">
      <alignment horizontal="left" vertical="top" wrapText="1"/>
      <protection/>
    </xf>
    <xf numFmtId="0" fontId="131" fillId="0" borderId="0" xfId="253" applyFont="1" applyAlignment="1">
      <alignment horizontal="left" vertical="top" wrapText="1"/>
      <protection/>
    </xf>
    <xf numFmtId="0" fontId="177" fillId="58" borderId="0" xfId="194" applyFont="1" applyFill="1" applyAlignment="1" applyProtection="1">
      <alignment horizontal="left" vertical="top" wrapText="1"/>
      <protection/>
    </xf>
    <xf numFmtId="0" fontId="123" fillId="0" borderId="0" xfId="194" applyAlignment="1" applyProtection="1">
      <alignment horizontal="left" vertical="top" wrapText="1"/>
      <protection/>
    </xf>
    <xf numFmtId="0" fontId="146" fillId="58" borderId="0" xfId="0" applyFont="1" applyFill="1" applyBorder="1" applyAlignment="1">
      <alignment horizontal="left" vertical="top" wrapText="1"/>
    </xf>
    <xf numFmtId="0" fontId="178" fillId="0" borderId="0" xfId="0" applyFont="1" applyAlignment="1">
      <alignment horizontal="left" vertical="top" wrapText="1"/>
    </xf>
    <xf numFmtId="0" fontId="0" fillId="58" borderId="0" xfId="0" applyFont="1" applyFill="1" applyAlignment="1">
      <alignment horizontal="left" vertical="top" wrapText="1"/>
    </xf>
    <xf numFmtId="0" fontId="0" fillId="0" borderId="0" xfId="0" applyFont="1" applyAlignment="1">
      <alignment horizontal="left" vertical="top" wrapText="1"/>
    </xf>
    <xf numFmtId="0" fontId="133" fillId="58" borderId="0" xfId="0" applyFont="1" applyFill="1" applyAlignment="1">
      <alignment horizontal="left" vertical="top" wrapText="1"/>
    </xf>
    <xf numFmtId="0" fontId="131" fillId="0" borderId="20" xfId="0" applyFont="1" applyBorder="1" applyAlignment="1">
      <alignment horizontal="center"/>
    </xf>
    <xf numFmtId="193" fontId="131" fillId="0" borderId="20" xfId="0" applyNumberFormat="1" applyFont="1" applyBorder="1" applyAlignment="1">
      <alignment horizontal="center"/>
    </xf>
    <xf numFmtId="0" fontId="131" fillId="0" borderId="20" xfId="245" applyFont="1" applyBorder="1" applyAlignment="1">
      <alignment horizontal="center"/>
      <protection/>
    </xf>
    <xf numFmtId="0" fontId="162" fillId="58" borderId="0" xfId="253" applyNumberFormat="1" applyFont="1" applyFill="1" applyBorder="1" applyAlignment="1">
      <alignment horizontal="left" vertical="top" wrapText="1"/>
      <protection/>
    </xf>
    <xf numFmtId="0" fontId="162" fillId="0" borderId="0" xfId="253" applyFont="1" applyAlignment="1">
      <alignment horizontal="left" vertical="top" wrapText="1"/>
      <protection/>
    </xf>
    <xf numFmtId="0" fontId="131" fillId="60" borderId="20" xfId="253" applyFont="1" applyFill="1" applyBorder="1" applyAlignment="1">
      <alignment vertical="center"/>
      <protection/>
    </xf>
    <xf numFmtId="0" fontId="166" fillId="58" borderId="1" xfId="253" applyNumberFormat="1" applyFont="1" applyFill="1" applyBorder="1" applyAlignment="1">
      <alignment horizontal="left" vertical="top"/>
      <protection/>
    </xf>
    <xf numFmtId="0" fontId="131" fillId="60" borderId="70" xfId="0" applyFont="1" applyFill="1" applyBorder="1" applyAlignment="1">
      <alignment horizontal="center" wrapText="1"/>
    </xf>
    <xf numFmtId="0" fontId="131" fillId="60" borderId="68" xfId="0" applyFont="1" applyFill="1" applyBorder="1" applyAlignment="1">
      <alignment horizontal="center" wrapText="1"/>
    </xf>
    <xf numFmtId="0" fontId="131" fillId="60" borderId="71" xfId="0" applyFont="1" applyFill="1" applyBorder="1" applyAlignment="1">
      <alignment horizontal="center" wrapText="1"/>
    </xf>
    <xf numFmtId="0" fontId="131" fillId="58" borderId="1" xfId="253" applyNumberFormat="1" applyFont="1" applyFill="1" applyBorder="1" applyAlignment="1">
      <alignment horizontal="left" vertical="top" wrapText="1"/>
      <protection/>
    </xf>
    <xf numFmtId="0" fontId="131" fillId="58" borderId="67" xfId="253" applyNumberFormat="1" applyFont="1" applyFill="1" applyBorder="1" applyAlignment="1">
      <alignment horizontal="left" vertical="top"/>
      <protection/>
    </xf>
    <xf numFmtId="0" fontId="131" fillId="58" borderId="68" xfId="253" applyNumberFormat="1" applyFont="1" applyFill="1" applyBorder="1" applyAlignment="1">
      <alignment horizontal="left" vertical="top"/>
      <protection/>
    </xf>
    <xf numFmtId="0" fontId="131" fillId="58" borderId="69" xfId="253" applyNumberFormat="1" applyFont="1" applyFill="1" applyBorder="1" applyAlignment="1">
      <alignment horizontal="left" vertical="top"/>
      <protection/>
    </xf>
    <xf numFmtId="0" fontId="131" fillId="58" borderId="1" xfId="253" applyNumberFormat="1" applyFont="1" applyFill="1" applyBorder="1" applyAlignment="1">
      <alignment horizontal="left" vertical="top"/>
      <protection/>
    </xf>
    <xf numFmtId="0" fontId="135" fillId="58" borderId="0" xfId="245" applyFont="1" applyFill="1" applyAlignment="1">
      <alignment vertical="top" wrapText="1"/>
      <protection/>
    </xf>
    <xf numFmtId="0" fontId="163" fillId="58" borderId="0" xfId="253" applyNumberFormat="1" applyFont="1" applyFill="1" applyBorder="1" applyAlignment="1">
      <alignment horizontal="left" vertical="top"/>
      <protection/>
    </xf>
    <xf numFmtId="0" fontId="135" fillId="58" borderId="0" xfId="253" applyNumberFormat="1" applyFont="1" applyFill="1" applyBorder="1" applyAlignment="1">
      <alignment horizontal="left" vertical="center" wrapText="1"/>
      <protection/>
    </xf>
    <xf numFmtId="0" fontId="135" fillId="58" borderId="0" xfId="0" applyFont="1" applyFill="1" applyAlignment="1">
      <alignment horizontal="left" vertical="top" wrapText="1"/>
    </xf>
    <xf numFmtId="0" fontId="139" fillId="58" borderId="0" xfId="0" applyFont="1" applyFill="1" applyAlignment="1">
      <alignment horizontal="left" vertical="top" wrapText="1"/>
    </xf>
    <xf numFmtId="0" fontId="139" fillId="0" borderId="76" xfId="0" applyFont="1" applyBorder="1" applyAlignment="1">
      <alignment horizontal="left" vertical="top" wrapText="1"/>
    </xf>
    <xf numFmtId="0" fontId="139" fillId="0" borderId="77" xfId="0" applyFont="1" applyBorder="1" applyAlignment="1">
      <alignment horizontal="left" vertical="top" wrapText="1"/>
    </xf>
    <xf numFmtId="0" fontId="139" fillId="0" borderId="78" xfId="0" applyFont="1" applyBorder="1" applyAlignment="1">
      <alignment horizontal="left" vertical="top" wrapText="1"/>
    </xf>
    <xf numFmtId="0" fontId="135" fillId="0" borderId="0" xfId="0" applyFont="1" applyAlignment="1">
      <alignment horizontal="left" vertical="top" wrapText="1"/>
    </xf>
    <xf numFmtId="0" fontId="160" fillId="58" borderId="0" xfId="0" applyFont="1" applyFill="1" applyAlignment="1">
      <alignment horizontal="left" vertical="top"/>
    </xf>
    <xf numFmtId="0" fontId="135" fillId="58" borderId="0" xfId="0" applyFont="1" applyFill="1" applyAlignment="1">
      <alignment horizontal="left" wrapText="1"/>
    </xf>
    <xf numFmtId="0" fontId="0" fillId="58" borderId="0" xfId="0" applyFont="1" applyFill="1" applyAlignment="1">
      <alignment vertical="top"/>
    </xf>
    <xf numFmtId="0" fontId="173" fillId="58" borderId="0" xfId="0" applyFont="1" applyFill="1" applyAlignment="1">
      <alignment wrapText="1"/>
    </xf>
    <xf numFmtId="0" fontId="131" fillId="58" borderId="0" xfId="194" applyFont="1" applyFill="1" applyAlignment="1" applyProtection="1">
      <alignment horizontal="left" vertical="top" wrapText="1"/>
      <protection/>
    </xf>
    <xf numFmtId="0" fontId="131" fillId="0" borderId="58" xfId="0" applyFont="1" applyBorder="1" applyAlignment="1">
      <alignment horizontal="center" wrapText="1"/>
    </xf>
    <xf numFmtId="0" fontId="131" fillId="0" borderId="59" xfId="0" applyFont="1" applyBorder="1" applyAlignment="1">
      <alignment horizontal="center" wrapText="1"/>
    </xf>
    <xf numFmtId="0" fontId="131" fillId="0" borderId="79" xfId="0" applyFont="1" applyBorder="1" applyAlignment="1">
      <alignment horizontal="center" wrapText="1"/>
    </xf>
    <xf numFmtId="0" fontId="131" fillId="0" borderId="80" xfId="0" applyFont="1" applyBorder="1" applyAlignment="1">
      <alignment horizontal="center" wrapText="1"/>
    </xf>
    <xf numFmtId="0" fontId="131" fillId="0" borderId="81" xfId="0" applyFont="1" applyBorder="1" applyAlignment="1">
      <alignment horizontal="center" wrapText="1"/>
    </xf>
    <xf numFmtId="0" fontId="131" fillId="60" borderId="65" xfId="0" applyFont="1" applyFill="1" applyBorder="1" applyAlignment="1">
      <alignment horizontal="left" vertical="center" wrapText="1"/>
    </xf>
    <xf numFmtId="0" fontId="131" fillId="60" borderId="82" xfId="0" applyFont="1" applyFill="1" applyBorder="1" applyAlignment="1">
      <alignment horizontal="left" vertical="center" wrapText="1"/>
    </xf>
    <xf numFmtId="0" fontId="131" fillId="60" borderId="61" xfId="0" applyFont="1" applyFill="1" applyBorder="1" applyAlignment="1">
      <alignment horizontal="left" vertical="center" wrapText="1"/>
    </xf>
    <xf numFmtId="0" fontId="160" fillId="0" borderId="0" xfId="0" applyFont="1" applyAlignment="1">
      <alignment vertical="top"/>
    </xf>
    <xf numFmtId="0" fontId="139" fillId="0" borderId="76" xfId="0" applyFont="1" applyBorder="1" applyAlignment="1">
      <alignment horizontal="left" wrapText="1"/>
    </xf>
    <xf numFmtId="0" fontId="139" fillId="0" borderId="77" xfId="0" applyFont="1" applyBorder="1" applyAlignment="1">
      <alignment horizontal="left" wrapText="1"/>
    </xf>
    <xf numFmtId="0" fontId="139" fillId="0" borderId="78" xfId="0" applyFont="1" applyBorder="1" applyAlignment="1">
      <alignment horizontal="left" wrapText="1"/>
    </xf>
    <xf numFmtId="0" fontId="135" fillId="0" borderId="0" xfId="0" applyFont="1" applyAlignment="1">
      <alignment horizontal="left" wrapText="1"/>
    </xf>
    <xf numFmtId="0" fontId="146" fillId="58" borderId="0" xfId="0" applyFont="1" applyFill="1" applyAlignment="1">
      <alignment horizontal="left" wrapText="1"/>
    </xf>
    <xf numFmtId="0" fontId="135" fillId="58" borderId="0" xfId="245" applyFont="1" applyFill="1" applyAlignment="1">
      <alignment horizontal="left" vertical="top" wrapText="1"/>
      <protection/>
    </xf>
    <xf numFmtId="0" fontId="131" fillId="0" borderId="63" xfId="0" applyFont="1" applyBorder="1" applyAlignment="1">
      <alignment horizontal="center"/>
    </xf>
    <xf numFmtId="0" fontId="131" fillId="58" borderId="67" xfId="245" applyFont="1" applyFill="1" applyBorder="1" applyAlignment="1">
      <alignment horizontal="center"/>
      <protection/>
    </xf>
    <xf numFmtId="0" fontId="131" fillId="58" borderId="68" xfId="245" applyFont="1" applyFill="1" applyBorder="1" applyAlignment="1">
      <alignment horizontal="center"/>
      <protection/>
    </xf>
    <xf numFmtId="0" fontId="131" fillId="58" borderId="69" xfId="245" applyFont="1" applyFill="1" applyBorder="1" applyAlignment="1">
      <alignment horizontal="center"/>
      <protection/>
    </xf>
    <xf numFmtId="0" fontId="167" fillId="58" borderId="0" xfId="245" applyFont="1" applyFill="1" applyAlignment="1">
      <alignment vertical="top"/>
      <protection/>
    </xf>
    <xf numFmtId="0" fontId="147" fillId="58" borderId="0" xfId="245" applyFont="1" applyFill="1" applyAlignment="1">
      <alignment horizontal="left" vertical="top" wrapText="1"/>
      <protection/>
    </xf>
    <xf numFmtId="0" fontId="166" fillId="58" borderId="0" xfId="253" applyNumberFormat="1" applyFont="1" applyFill="1" applyBorder="1" applyAlignment="1">
      <alignment horizontal="left" vertical="top" wrapText="1"/>
      <protection/>
    </xf>
    <xf numFmtId="0" fontId="166" fillId="58" borderId="0" xfId="253" applyFont="1" applyFill="1" applyAlignment="1">
      <alignment horizontal="left" vertical="top" wrapText="1"/>
      <protection/>
    </xf>
    <xf numFmtId="0" fontId="131" fillId="58" borderId="0" xfId="245" applyFont="1" applyFill="1" applyAlignment="1">
      <alignment vertical="top" wrapText="1"/>
      <protection/>
    </xf>
    <xf numFmtId="0" fontId="131" fillId="60" borderId="83" xfId="0" applyFont="1" applyFill="1" applyBorder="1" applyAlignment="1">
      <alignment vertical="center" wrapText="1"/>
    </xf>
    <xf numFmtId="0" fontId="162" fillId="58" borderId="0" xfId="194" applyFont="1" applyFill="1" applyAlignment="1" applyProtection="1">
      <alignment horizontal="left" vertical="top" wrapText="1"/>
      <protection/>
    </xf>
    <xf numFmtId="0" fontId="179" fillId="58" borderId="0" xfId="194" applyFont="1" applyFill="1" applyAlignment="1" applyProtection="1">
      <alignment horizontal="left" vertical="top" wrapText="1"/>
      <protection/>
    </xf>
    <xf numFmtId="0" fontId="162" fillId="58" borderId="0" xfId="0" applyFont="1" applyFill="1" applyAlignment="1">
      <alignment horizontal="left" vertical="top" wrapText="1"/>
    </xf>
    <xf numFmtId="0" fontId="131" fillId="58" borderId="0" xfId="0" applyFont="1" applyFill="1" applyAlignment="1">
      <alignment horizontal="left" vertical="top" wrapText="1"/>
    </xf>
    <xf numFmtId="0" fontId="162" fillId="0" borderId="0" xfId="0" applyFont="1" applyAlignment="1">
      <alignment vertical="top" wrapText="1"/>
    </xf>
    <xf numFmtId="0" fontId="123" fillId="58" borderId="0" xfId="194" applyFill="1" applyAlignment="1" applyProtection="1">
      <alignment horizontal="left" wrapText="1"/>
      <protection/>
    </xf>
    <xf numFmtId="0" fontId="131" fillId="58" borderId="20" xfId="245" applyFont="1" applyFill="1" applyBorder="1" applyAlignment="1">
      <alignment horizontal="center"/>
      <protection/>
    </xf>
    <xf numFmtId="0" fontId="180" fillId="58" borderId="0" xfId="0" applyFont="1" applyFill="1" applyAlignment="1">
      <alignment horizontal="left" vertical="top" wrapText="1"/>
    </xf>
    <xf numFmtId="0" fontId="139" fillId="0" borderId="73" xfId="0" applyFont="1" applyBorder="1" applyAlignment="1">
      <alignment horizontal="left" vertical="top" wrapText="1"/>
    </xf>
    <xf numFmtId="0" fontId="139" fillId="0" borderId="74" xfId="0" applyFont="1" applyBorder="1" applyAlignment="1">
      <alignment horizontal="left" vertical="top" wrapText="1"/>
    </xf>
    <xf numFmtId="0" fontId="139" fillId="0" borderId="75" xfId="0" applyFont="1" applyBorder="1" applyAlignment="1">
      <alignment horizontal="left" vertical="top" wrapText="1"/>
    </xf>
    <xf numFmtId="0" fontId="146" fillId="58" borderId="0" xfId="0" applyFont="1" applyFill="1" applyAlignment="1">
      <alignment vertical="top"/>
    </xf>
    <xf numFmtId="0" fontId="138" fillId="58" borderId="0" xfId="0" applyFont="1" applyFill="1" applyAlignment="1">
      <alignment horizontal="left" vertical="top" wrapText="1"/>
    </xf>
    <xf numFmtId="0" fontId="166" fillId="58" borderId="0" xfId="0" applyFont="1" applyFill="1" applyAlignment="1">
      <alignment horizontal="left" vertical="top" wrapText="1"/>
    </xf>
    <xf numFmtId="0" fontId="135" fillId="58" borderId="84" xfId="0" applyFont="1" applyFill="1" applyBorder="1" applyAlignment="1">
      <alignment horizontal="left" vertical="top" wrapText="1"/>
    </xf>
    <xf numFmtId="0" fontId="131" fillId="58" borderId="63" xfId="245" applyFont="1" applyFill="1" applyBorder="1" applyAlignment="1">
      <alignment horizontal="center"/>
      <protection/>
    </xf>
    <xf numFmtId="0" fontId="131" fillId="58" borderId="85" xfId="245" applyFont="1" applyFill="1" applyBorder="1" applyAlignment="1">
      <alignment horizontal="center"/>
      <protection/>
    </xf>
    <xf numFmtId="0" fontId="131" fillId="58" borderId="57" xfId="245" applyFont="1" applyFill="1" applyBorder="1" applyAlignment="1">
      <alignment horizontal="center"/>
      <protection/>
    </xf>
    <xf numFmtId="0" fontId="135" fillId="58" borderId="42" xfId="0" applyFont="1" applyFill="1" applyBorder="1" applyAlignment="1">
      <alignment horizontal="center" vertical="center" textRotation="90"/>
    </xf>
    <xf numFmtId="0" fontId="135" fillId="58" borderId="86" xfId="0" applyFont="1" applyFill="1" applyBorder="1" applyAlignment="1">
      <alignment horizontal="center" vertical="center" textRotation="90"/>
    </xf>
    <xf numFmtId="0" fontId="135" fillId="58" borderId="87" xfId="0" applyFont="1" applyFill="1" applyBorder="1" applyAlignment="1">
      <alignment horizontal="center" vertical="center" textRotation="90"/>
    </xf>
    <xf numFmtId="0" fontId="135" fillId="58" borderId="42" xfId="0" applyFont="1" applyFill="1" applyBorder="1" applyAlignment="1">
      <alignment horizontal="center" vertical="center" textRotation="90" wrapText="1"/>
    </xf>
    <xf numFmtId="0" fontId="135" fillId="58" borderId="86" xfId="0" applyFont="1" applyFill="1" applyBorder="1" applyAlignment="1">
      <alignment horizontal="center" vertical="center" textRotation="90" wrapText="1"/>
    </xf>
    <xf numFmtId="0" fontId="135" fillId="58" borderId="87" xfId="0" applyFont="1" applyFill="1" applyBorder="1" applyAlignment="1">
      <alignment horizontal="center" vertical="center" textRotation="90" wrapText="1"/>
    </xf>
    <xf numFmtId="0" fontId="137" fillId="0" borderId="0" xfId="0" applyFont="1" applyAlignment="1">
      <alignment horizontal="left" wrapText="1"/>
    </xf>
    <xf numFmtId="0" fontId="135" fillId="58" borderId="73" xfId="0" applyFont="1" applyFill="1" applyBorder="1" applyAlignment="1">
      <alignment horizontal="left" wrapText="1"/>
    </xf>
    <xf numFmtId="0" fontId="135" fillId="58" borderId="74" xfId="0" applyFont="1" applyFill="1" applyBorder="1" applyAlignment="1">
      <alignment horizontal="left" wrapText="1"/>
    </xf>
    <xf numFmtId="0" fontId="135" fillId="58" borderId="75" xfId="0" applyFont="1" applyFill="1" applyBorder="1" applyAlignment="1">
      <alignment horizontal="left" wrapText="1"/>
    </xf>
    <xf numFmtId="0" fontId="135" fillId="65" borderId="0" xfId="0" applyFont="1" applyFill="1" applyAlignment="1">
      <alignment horizontal="left" wrapText="1"/>
    </xf>
    <xf numFmtId="0" fontId="181" fillId="58" borderId="0" xfId="0" applyFont="1" applyFill="1" applyBorder="1" applyAlignment="1">
      <alignment horizontal="left" wrapText="1"/>
    </xf>
    <xf numFmtId="0" fontId="181" fillId="58" borderId="0" xfId="0" applyFont="1" applyFill="1" applyBorder="1" applyAlignment="1">
      <alignment horizontal="left" wrapText="1"/>
    </xf>
    <xf numFmtId="0" fontId="182" fillId="58" borderId="0" xfId="237" applyFont="1" applyFill="1" applyBorder="1" applyAlignment="1">
      <alignment horizontal="center" vertical="center" wrapText="1"/>
      <protection/>
    </xf>
    <xf numFmtId="0" fontId="135" fillId="58" borderId="42" xfId="237" applyFont="1" applyFill="1" applyBorder="1" applyAlignment="1">
      <alignment horizontal="center" vertical="center" textRotation="90" wrapText="1"/>
      <protection/>
    </xf>
    <xf numFmtId="0" fontId="135" fillId="58" borderId="87" xfId="237" applyFont="1" applyFill="1" applyBorder="1" applyAlignment="1">
      <alignment horizontal="center" vertical="center" textRotation="90" wrapText="1"/>
      <protection/>
    </xf>
    <xf numFmtId="0" fontId="135" fillId="58" borderId="86" xfId="237" applyFont="1" applyFill="1" applyBorder="1" applyAlignment="1">
      <alignment horizontal="center" vertical="center" textRotation="90" wrapText="1"/>
      <protection/>
    </xf>
    <xf numFmtId="49" fontId="112" fillId="62" borderId="38" xfId="251" applyNumberFormat="1" applyFont="1" applyFill="1" applyBorder="1" applyAlignment="1">
      <alignment horizontal="left"/>
      <protection/>
    </xf>
    <xf numFmtId="0" fontId="54" fillId="58" borderId="0" xfId="0" applyFont="1" applyFill="1" applyBorder="1" applyAlignment="1">
      <alignment horizontal="left" wrapText="1"/>
    </xf>
  </cellXfs>
  <cellStyles count="336">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10" xfId="164"/>
    <cellStyle name="Comma 2" xfId="165"/>
    <cellStyle name="Comma 2 2" xfId="166"/>
    <cellStyle name="Comma 2 3" xfId="167"/>
    <cellStyle name="Comma 2 4" xfId="168"/>
    <cellStyle name="Comma 3" xfId="169"/>
    <cellStyle name="Cover" xfId="170"/>
    <cellStyle name="Currency" xfId="171"/>
    <cellStyle name="Currency [0]" xfId="172"/>
    <cellStyle name="Dezimal [0]_Tfz-Anzahl" xfId="173"/>
    <cellStyle name="Dezimal_Tfz-Anzahl" xfId="174"/>
    <cellStyle name="Euro" xfId="175"/>
    <cellStyle name="Euro 2" xfId="176"/>
    <cellStyle name="Explanatory Text" xfId="177"/>
    <cellStyle name="Explanatory Text 2" xfId="178"/>
    <cellStyle name="Followed Hyperlink" xfId="179"/>
    <cellStyle name="Good" xfId="180"/>
    <cellStyle name="Good 2" xfId="181"/>
    <cellStyle name="Good 2 2" xfId="182"/>
    <cellStyle name="Good 2 2 2" xfId="183"/>
    <cellStyle name="Good 2 2 3" xfId="184"/>
    <cellStyle name="Heading" xfId="185"/>
    <cellStyle name="Heading 1" xfId="186"/>
    <cellStyle name="Heading 1 2" xfId="187"/>
    <cellStyle name="Heading 2" xfId="188"/>
    <cellStyle name="Heading 2 2" xfId="189"/>
    <cellStyle name="Heading 3" xfId="190"/>
    <cellStyle name="Heading 3 2" xfId="191"/>
    <cellStyle name="Heading 4" xfId="192"/>
    <cellStyle name="Heading 4 2" xfId="193"/>
    <cellStyle name="Hyperlink" xfId="194"/>
    <cellStyle name="Hyperlink 2" xfId="195"/>
    <cellStyle name="Hyperlink 3" xfId="196"/>
    <cellStyle name="Hyperlink 4" xfId="197"/>
    <cellStyle name="Hyperlink 5" xfId="198"/>
    <cellStyle name="Input" xfId="199"/>
    <cellStyle name="Input 2" xfId="200"/>
    <cellStyle name="Input 2 2" xfId="201"/>
    <cellStyle name="Input 2 2 2" xfId="202"/>
    <cellStyle name="Input 2 2 2 2" xfId="203"/>
    <cellStyle name="Input 2 2 2 3" xfId="204"/>
    <cellStyle name="Input 2 3" xfId="205"/>
    <cellStyle name="Input 2 3 2" xfId="206"/>
    <cellStyle name="Input 2 3 2 2" xfId="207"/>
    <cellStyle name="Input 2 3 2 3" xfId="208"/>
    <cellStyle name="Input 2 4" xfId="209"/>
    <cellStyle name="Input 2 4 2" xfId="210"/>
    <cellStyle name="Input 2 4 3" xfId="211"/>
    <cellStyle name="InputCells12_BBorder_CRFReport-template" xfId="212"/>
    <cellStyle name="Linked Cell" xfId="213"/>
    <cellStyle name="Linked Cell 2" xfId="214"/>
    <cellStyle name="Menu" xfId="215"/>
    <cellStyle name="Milliers [0]_03tabmat" xfId="216"/>
    <cellStyle name="Milliers_03tabmat" xfId="217"/>
    <cellStyle name="Monétaire [0]_03tabmat" xfId="218"/>
    <cellStyle name="Monétaire_03tabmat" xfId="219"/>
    <cellStyle name="Neutral" xfId="220"/>
    <cellStyle name="Neutral 2" xfId="221"/>
    <cellStyle name="Neutral 2 2" xfId="222"/>
    <cellStyle name="Neutral 2 2 2" xfId="223"/>
    <cellStyle name="Neutral 2 2 3" xfId="224"/>
    <cellStyle name="Normal 10" xfId="225"/>
    <cellStyle name="Normal 10 2" xfId="226"/>
    <cellStyle name="Normal 10 2 2" xfId="227"/>
    <cellStyle name="Normal 10 3" xfId="228"/>
    <cellStyle name="Normal 10 3 2" xfId="229"/>
    <cellStyle name="Normal 10 4" xfId="230"/>
    <cellStyle name="Normal 11" xfId="231"/>
    <cellStyle name="Normal 11 2" xfId="232"/>
    <cellStyle name="Normal 12" xfId="233"/>
    <cellStyle name="Normal 13" xfId="234"/>
    <cellStyle name="Normal 13 2" xfId="235"/>
    <cellStyle name="Normal 13 3" xfId="236"/>
    <cellStyle name="Normal 14" xfId="237"/>
    <cellStyle name="Normal 14 2 2 2" xfId="238"/>
    <cellStyle name="Normal 15" xfId="239"/>
    <cellStyle name="Normal 15 2 2 2" xfId="240"/>
    <cellStyle name="Normal 16" xfId="241"/>
    <cellStyle name="Normal 16 2" xfId="242"/>
    <cellStyle name="Normal 17" xfId="243"/>
    <cellStyle name="Normal 17 2" xfId="244"/>
    <cellStyle name="Normal 17 4" xfId="245"/>
    <cellStyle name="Normal 18" xfId="246"/>
    <cellStyle name="Normal 2" xfId="247"/>
    <cellStyle name="Normal 2 2" xfId="248"/>
    <cellStyle name="Normal 2 3" xfId="249"/>
    <cellStyle name="Normal 209 2" xfId="250"/>
    <cellStyle name="Normal 21" xfId="251"/>
    <cellStyle name="Normal 22" xfId="252"/>
    <cellStyle name="Normal 24" xfId="253"/>
    <cellStyle name="Normal 3" xfId="254"/>
    <cellStyle name="Normal 3 2" xfId="255"/>
    <cellStyle name="Normal 3 3" xfId="256"/>
    <cellStyle name="Normal 3 4" xfId="257"/>
    <cellStyle name="Normal 4" xfId="258"/>
    <cellStyle name="Normal 4 2" xfId="259"/>
    <cellStyle name="Normal 4 2 2" xfId="260"/>
    <cellStyle name="Normal 4 3" xfId="261"/>
    <cellStyle name="Normal 4 3 2" xfId="262"/>
    <cellStyle name="Normal 4 4" xfId="263"/>
    <cellStyle name="Normal 4 5" xfId="264"/>
    <cellStyle name="Normal 5" xfId="265"/>
    <cellStyle name="Normal 6" xfId="266"/>
    <cellStyle name="Normal 7" xfId="267"/>
    <cellStyle name="Normal 8" xfId="268"/>
    <cellStyle name="Normal 9" xfId="269"/>
    <cellStyle name="Normal GHG-Shade" xfId="270"/>
    <cellStyle name="Note" xfId="271"/>
    <cellStyle name="Note 2" xfId="272"/>
    <cellStyle name="Note 2 2" xfId="273"/>
    <cellStyle name="Note 2 2 2" xfId="274"/>
    <cellStyle name="Note 2 2 2 2" xfId="275"/>
    <cellStyle name="Note 2 2 2 3" xfId="276"/>
    <cellStyle name="Note 2 3" xfId="277"/>
    <cellStyle name="Note 2 3 2" xfId="278"/>
    <cellStyle name="Note 2 3 3" xfId="279"/>
    <cellStyle name="Output" xfId="280"/>
    <cellStyle name="Output 2" xfId="281"/>
    <cellStyle name="Output 2 2" xfId="282"/>
    <cellStyle name="Output 2 2 2" xfId="283"/>
    <cellStyle name="Output 2 2 2 2" xfId="284"/>
    <cellStyle name="Output 2 2 2 3" xfId="285"/>
    <cellStyle name="Output 2 3" xfId="286"/>
    <cellStyle name="Output 2 3 2" xfId="287"/>
    <cellStyle name="Output 2 3 3" xfId="288"/>
    <cellStyle name="Percent" xfId="289"/>
    <cellStyle name="Percent 10" xfId="290"/>
    <cellStyle name="Percent 10 2" xfId="291"/>
    <cellStyle name="Percent 10 3" xfId="292"/>
    <cellStyle name="Percent 2" xfId="293"/>
    <cellStyle name="Percent 2 2" xfId="294"/>
    <cellStyle name="Percent 2 3" xfId="295"/>
    <cellStyle name="Percent 3" xfId="296"/>
    <cellStyle name="Percent 4" xfId="297"/>
    <cellStyle name="Percent 5" xfId="298"/>
    <cellStyle name="Percent 5 2" xfId="299"/>
    <cellStyle name="Percent 6" xfId="300"/>
    <cellStyle name="Percent 7" xfId="301"/>
    <cellStyle name="Percent 8" xfId="302"/>
    <cellStyle name="Percent 9" xfId="303"/>
    <cellStyle name="Publication_style" xfId="304"/>
    <cellStyle name="Refdb standard" xfId="305"/>
    <cellStyle name="Refdb standard 2" xfId="306"/>
    <cellStyle name="Shade" xfId="307"/>
    <cellStyle name="Shade 2" xfId="308"/>
    <cellStyle name="Shade 3" xfId="309"/>
    <cellStyle name="Source" xfId="310"/>
    <cellStyle name="Source Hed" xfId="311"/>
    <cellStyle name="Source Text" xfId="312"/>
    <cellStyle name="Standard_E00seit45" xfId="313"/>
    <cellStyle name="Style 2" xfId="314"/>
    <cellStyle name="Style 21" xfId="315"/>
    <cellStyle name="Style 21 2" xfId="316"/>
    <cellStyle name="Style 22" xfId="317"/>
    <cellStyle name="Style 22 2" xfId="318"/>
    <cellStyle name="Style 23" xfId="319"/>
    <cellStyle name="Style 23 2" xfId="320"/>
    <cellStyle name="Style 24" xfId="321"/>
    <cellStyle name="Style 24 2" xfId="322"/>
    <cellStyle name="Style 29" xfId="323"/>
    <cellStyle name="Style 29 2" xfId="324"/>
    <cellStyle name="Style 30" xfId="325"/>
    <cellStyle name="Style 30 2" xfId="326"/>
    <cellStyle name="Style 31" xfId="327"/>
    <cellStyle name="Style 31 2" xfId="328"/>
    <cellStyle name="Style 32" xfId="329"/>
    <cellStyle name="Style 32 2" xfId="330"/>
    <cellStyle name="Title" xfId="331"/>
    <cellStyle name="Title 2" xfId="332"/>
    <cellStyle name="Title-1" xfId="333"/>
    <cellStyle name="Title-2" xfId="334"/>
    <cellStyle name="Titre ligne" xfId="335"/>
    <cellStyle name="Total" xfId="336"/>
    <cellStyle name="Total 2" xfId="337"/>
    <cellStyle name="Total 2 2" xfId="338"/>
    <cellStyle name="Total intermediaire" xfId="339"/>
    <cellStyle name="Tusenskille [0]_rob4-mon.xls Diagram 1" xfId="340"/>
    <cellStyle name="Tusenskille_rob4-mon.xls Diagram 1" xfId="341"/>
    <cellStyle name="Valuta [0]_rob4-mon.xls Diagram 1" xfId="342"/>
    <cellStyle name="Valuta_rob4-mon.xls Diagram 1" xfId="343"/>
    <cellStyle name="Währung [0]_Excel2" xfId="344"/>
    <cellStyle name="Währung_Excel2" xfId="345"/>
    <cellStyle name="Warning Text" xfId="346"/>
    <cellStyle name="Warning Text 2" xfId="347"/>
    <cellStyle name="Year" xfId="348"/>
    <cellStyle name="Обычный_2++_CRFReport-template" xfId="349"/>
  </cellStyles>
  <dxfs count="40">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gov.uk/government/organisations/department-for-environment-food-rural-affairs" TargetMode="External" /><Relationship Id="rId3" Type="http://schemas.openxmlformats.org/officeDocument/2006/relationships/hyperlink" Target="https://www.gov.uk/government/organisations/department-for-environment-food-rural-affairs" TargetMode="External" /><Relationship Id="rId4" Type="http://schemas.openxmlformats.org/officeDocument/2006/relationships/image" Target="../media/image3.png" /><Relationship Id="rId5" Type="http://schemas.openxmlformats.org/officeDocument/2006/relationships/hyperlink" Target="https://www.gov.uk/government/organisations/department-for-business-energy-and-industrial-strategy" TargetMode="External" /><Relationship Id="rId6" Type="http://schemas.openxmlformats.org/officeDocument/2006/relationships/hyperlink" Target="https://www.gov.uk/government/organisations/department-for-business-energy-and-industrial-strateg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895350</xdr:colOff>
      <xdr:row>3</xdr:row>
      <xdr:rowOff>95250</xdr:rowOff>
    </xdr:from>
    <xdr:to>
      <xdr:col>8</xdr:col>
      <xdr:colOff>552450</xdr:colOff>
      <xdr:row>7</xdr:row>
      <xdr:rowOff>9525</xdr:rowOff>
    </xdr:to>
    <xdr:pic>
      <xdr:nvPicPr>
        <xdr:cNvPr id="1" name="Picture 8">
          <a:hlinkClick r:id="rId3"/>
        </xdr:cNvPr>
        <xdr:cNvPicPr preferRelativeResize="1">
          <a:picLocks noChangeAspect="1"/>
        </xdr:cNvPicPr>
      </xdr:nvPicPr>
      <xdr:blipFill>
        <a:blip r:embed="rId1"/>
        <a:stretch>
          <a:fillRect/>
        </a:stretch>
      </xdr:blipFill>
      <xdr:spPr>
        <a:xfrm>
          <a:off x="5238750" y="657225"/>
          <a:ext cx="1162050" cy="676275"/>
        </a:xfrm>
        <a:prstGeom prst="rect">
          <a:avLst/>
        </a:prstGeom>
        <a:noFill/>
        <a:ln w="9525" cmpd="sng">
          <a:noFill/>
        </a:ln>
      </xdr:spPr>
    </xdr:pic>
    <xdr:clientData/>
  </xdr:twoCellAnchor>
  <xdr:twoCellAnchor editAs="oneCell">
    <xdr:from>
      <xdr:col>5</xdr:col>
      <xdr:colOff>142875</xdr:colOff>
      <xdr:row>4</xdr:row>
      <xdr:rowOff>28575</xdr:rowOff>
    </xdr:from>
    <xdr:to>
      <xdr:col>6</xdr:col>
      <xdr:colOff>790575</xdr:colOff>
      <xdr:row>6</xdr:row>
      <xdr:rowOff>247650</xdr:rowOff>
    </xdr:to>
    <xdr:pic>
      <xdr:nvPicPr>
        <xdr:cNvPr id="2" name="Picture 7">
          <a:hlinkClick r:id="rId6"/>
        </xdr:cNvPr>
        <xdr:cNvPicPr preferRelativeResize="1">
          <a:picLocks noChangeAspect="1"/>
        </xdr:cNvPicPr>
      </xdr:nvPicPr>
      <xdr:blipFill>
        <a:blip r:embed="rId4"/>
        <a:stretch>
          <a:fillRect/>
        </a:stretch>
      </xdr:blipFill>
      <xdr:spPr>
        <a:xfrm>
          <a:off x="4067175" y="685800"/>
          <a:ext cx="10668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216</xdr:row>
      <xdr:rowOff>95250</xdr:rowOff>
    </xdr:from>
    <xdr:to>
      <xdr:col>7</xdr:col>
      <xdr:colOff>409575</xdr:colOff>
      <xdr:row>216</xdr:row>
      <xdr:rowOff>95250</xdr:rowOff>
    </xdr:to>
    <xdr:pic>
      <xdr:nvPicPr>
        <xdr:cNvPr id="1" name="Picture 3"/>
        <xdr:cNvPicPr preferRelativeResize="1">
          <a:picLocks noChangeAspect="1"/>
        </xdr:cNvPicPr>
      </xdr:nvPicPr>
      <xdr:blipFill>
        <a:blip r:embed="rId1"/>
        <a:stretch>
          <a:fillRect/>
        </a:stretch>
      </xdr:blipFill>
      <xdr:spPr>
        <a:xfrm>
          <a:off x="361950" y="45519975"/>
          <a:ext cx="5762625" cy="0"/>
        </a:xfrm>
        <a:prstGeom prst="rect">
          <a:avLst/>
        </a:prstGeom>
        <a:noFill/>
        <a:ln w="9525" cmpd="sng">
          <a:noFill/>
        </a:ln>
      </xdr:spPr>
    </xdr:pic>
    <xdr:clientData/>
  </xdr:twoCellAnchor>
  <xdr:twoCellAnchor editAs="oneCell">
    <xdr:from>
      <xdr:col>1</xdr:col>
      <xdr:colOff>9525</xdr:colOff>
      <xdr:row>216</xdr:row>
      <xdr:rowOff>95250</xdr:rowOff>
    </xdr:from>
    <xdr:to>
      <xdr:col>7</xdr:col>
      <xdr:colOff>371475</xdr:colOff>
      <xdr:row>216</xdr:row>
      <xdr:rowOff>95250</xdr:rowOff>
    </xdr:to>
    <xdr:pic>
      <xdr:nvPicPr>
        <xdr:cNvPr id="2" name="Picture 1"/>
        <xdr:cNvPicPr preferRelativeResize="1">
          <a:picLocks noChangeAspect="1"/>
        </xdr:cNvPicPr>
      </xdr:nvPicPr>
      <xdr:blipFill>
        <a:blip r:embed="rId2"/>
        <a:stretch>
          <a:fillRect/>
        </a:stretch>
      </xdr:blipFill>
      <xdr:spPr>
        <a:xfrm>
          <a:off x="371475" y="45519975"/>
          <a:ext cx="5715000" cy="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P1PDRV01\Users$\projects\Defra%20GHG%20Conversion%20Factors\2017%20Update\Material%20&amp;%20Waste\Copy%20of%20Rebekah_carbon_factors%2017.07.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erial actions"/>
      <sheetName val="Material use"/>
      <sheetName val="Waste disposal"/>
      <sheetName val="Metadata"/>
      <sheetName val="Change Log"/>
      <sheetName val="Summary"/>
      <sheetName val="Summary UK Emissions"/>
      <sheetName val="Summary RoW Emissions"/>
      <sheetName val="Summary UK Traded Emissions"/>
      <sheetName val="Summary UK Non Traded Emissions"/>
      <sheetName val="MelMOD Landfill"/>
      <sheetName val="Landfill Degradation"/>
      <sheetName val="General Assumptions"/>
      <sheetName val="Tyres"/>
      <sheetName val="C&amp;D_average"/>
      <sheetName val="Aluminium"/>
      <sheetName val="Textiles &amp; Footwear"/>
      <sheetName val="Steel"/>
      <sheetName val="Mixed Cans"/>
      <sheetName val="Mixed"/>
      <sheetName val="Mixed C&amp;I 2012"/>
      <sheetName val="Scrap Metal"/>
      <sheetName val="Plastic"/>
      <sheetName val="WEEE"/>
      <sheetName val="Wood"/>
      <sheetName val="Paper and Board"/>
      <sheetName val="Mineral Oil"/>
      <sheetName val="Food &amp; drink"/>
      <sheetName val="Garden"/>
      <sheetName val="Mixed Food &amp; Garden"/>
      <sheetName val="Batteries"/>
      <sheetName val="Glass"/>
      <sheetName val="Plasterboard"/>
      <sheetName val="Aggregate"/>
      <sheetName val="Vegetable Oil"/>
      <sheetName val="Incinerator Residues"/>
      <sheetName val="Paint"/>
      <sheetName val="Aggregates"/>
      <sheetName val="Plasterboard  Gypsum"/>
      <sheetName val="Concrete"/>
      <sheetName val="Bricks"/>
      <sheetName val="Asphalt"/>
      <sheetName val="Soils"/>
      <sheetName val="Metals"/>
      <sheetName val="Asbestos"/>
      <sheetName val="Insulation"/>
      <sheetName val="Manure"/>
      <sheetName val="Manure Assumptions"/>
      <sheetName val="Chemical Waste"/>
      <sheetName val="Chemical Deposits &amp; Residues"/>
      <sheetName val="Chemical Prep Wastes"/>
      <sheetName val="Industrial Effluent Sludge"/>
      <sheetName val="Chemical - Spent Catalysts"/>
      <sheetName val="Chemcial - Spent Solvents"/>
      <sheetName val="Common Sludge"/>
      <sheetName val="Dredging Spoils"/>
      <sheetName val="Batteries (2)"/>
      <sheetName val="Discarded Vehicles"/>
      <sheetName val="Rubber"/>
      <sheetName val="Healthcare"/>
      <sheetName val="Cont Soil &amp; Dredging Spoils"/>
      <sheetName val="Other Mineral Wastes"/>
      <sheetName val="Minerals Solidified Vitrified"/>
      <sheetName val="Minerals Waste Nat Occur Mat."/>
      <sheetName val="Mixed Ord Sorting Residues"/>
      <sheetName val="Non-Metallic Waste with PCB"/>
      <sheetName val="Non-Waste Blast Furnace Slag"/>
      <sheetName val="Furniture"/>
      <sheetName val="Graphs"/>
      <sheetName val="Waste Arisings and Treatment"/>
      <sheetName val="GHG Footprint"/>
    </sheetNames>
    <sheetDataSet>
      <sheetData sheetId="5">
        <row r="26">
          <cell r="J26">
            <v>1032.9017012748975</v>
          </cell>
        </row>
      </sheetData>
      <sheetData sheetId="12">
        <row r="70">
          <cell r="E70">
            <v>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ghgprotocol.org/standards/corporate-standard" TargetMode="External" /><Relationship Id="rId3" Type="http://schemas.openxmlformats.org/officeDocument/2006/relationships/hyperlink" Target="mailto:stephen.forden@decc.gsi.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ghgprotocol.org/standards/corporate-standard" TargetMode="External" /><Relationship Id="rId2" Type="http://schemas.openxmlformats.org/officeDocument/2006/relationships/hyperlink" Target="http://www.ghgprotocol.org/standards/corporate-standard" TargetMode="External" /><Relationship Id="rId3" Type="http://schemas.openxmlformats.org/officeDocument/2006/relationships/comments" Target="../comments13.xml" /><Relationship Id="rId4" Type="http://schemas.openxmlformats.org/officeDocument/2006/relationships/vmlDrawing" Target="../drawings/vmlDrawing10.v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ghgprotocol.org/files/ghgp/tools/Appendix_F_Leased_Assets.pdf" TargetMode="External" /><Relationship Id="rId2" Type="http://schemas.openxmlformats.org/officeDocument/2006/relationships/comments" Target="../comments18.xml" /><Relationship Id="rId3" Type="http://schemas.openxmlformats.org/officeDocument/2006/relationships/vmlDrawing" Target="../drawings/vmlDrawing15.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hgprotocol.org/corporate-standard"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government/publications/environmental-reporting-guidelines-including-mandatory-greenhouse-gas-emissions-reporting-guidance" TargetMode="External" /><Relationship Id="rId3" Type="http://schemas.openxmlformats.org/officeDocument/2006/relationships/comments" Target="../comments6.xml" /><Relationship Id="rId4" Type="http://schemas.openxmlformats.org/officeDocument/2006/relationships/vmlDrawing" Target="../drawings/vmlDrawing3.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8.xml" /><Relationship Id="rId4" Type="http://schemas.openxmlformats.org/officeDocument/2006/relationships/vmlDrawing" Target="../drawings/vmlDrawing5.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crc-energy-efficiency-scheme"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24997000396251678"/>
    <pageSetUpPr fitToPage="1"/>
  </sheetPr>
  <dimension ref="A1:AN41"/>
  <sheetViews>
    <sheetView zoomScale="80" zoomScaleNormal="80" zoomScalePageLayoutView="0" workbookViewId="0" topLeftCell="A1">
      <pane xSplit="1" ySplit="3" topLeftCell="B22" activePane="bottomRight" state="frozen"/>
      <selection pane="topLeft" activeCell="A1" sqref="A1"/>
      <selection pane="topRight" activeCell="B1" sqref="B1"/>
      <selection pane="bottomLeft" activeCell="A4" sqref="A4"/>
      <selection pane="bottomRight" activeCell="F42" sqref="F42"/>
    </sheetView>
  </sheetViews>
  <sheetFormatPr defaultColWidth="11.140625" defaultRowHeight="15"/>
  <cols>
    <col min="1" max="1" width="5.28125" style="152" bestFit="1" customWidth="1"/>
    <col min="2" max="2" width="12.57421875" style="0" customWidth="1"/>
    <col min="3" max="3" width="14.57421875" style="0" customWidth="1"/>
    <col min="4" max="4" width="16.00390625" style="0" customWidth="1"/>
    <col min="5" max="5" width="10.421875" style="0" customWidth="1"/>
    <col min="6" max="6" width="6.28125" style="0" customWidth="1"/>
    <col min="7" max="7" width="16.00390625" style="0" customWidth="1"/>
    <col min="8" max="8" width="6.57421875" style="0" customWidth="1"/>
    <col min="9" max="10" width="11.140625" style="0" customWidth="1"/>
    <col min="11" max="11" width="25.28125" style="0" customWidth="1"/>
    <col min="12" max="12" width="7.421875" style="0" customWidth="1"/>
    <col min="13" max="13" width="24.7109375" style="0" customWidth="1"/>
    <col min="14" max="40" width="11.140625" style="152" customWidth="1"/>
  </cols>
  <sheetData>
    <row r="1" spans="1:40" s="137" customFormat="1" ht="9.75">
      <c r="A1" s="441" t="str">
        <f>B8</f>
        <v>UK Government GHG Conversion Factors for Company Reporting</v>
      </c>
      <c r="B1" s="441"/>
      <c r="C1" s="441"/>
      <c r="D1" s="441"/>
      <c r="E1" s="441"/>
      <c r="F1" s="441"/>
      <c r="G1" s="441"/>
      <c r="H1" s="441"/>
      <c r="I1" s="441"/>
      <c r="J1" s="441"/>
      <c r="K1" s="441"/>
      <c r="L1" s="441"/>
      <c r="M1" s="441"/>
      <c r="N1" s="441"/>
      <c r="O1" s="441"/>
      <c r="P1" s="441"/>
      <c r="Q1" s="441"/>
      <c r="R1" s="441"/>
      <c r="S1" s="441"/>
      <c r="T1" s="441"/>
      <c r="U1" s="441"/>
      <c r="V1" s="441"/>
      <c r="W1" s="441"/>
      <c r="X1" s="441"/>
      <c r="Y1" s="156"/>
      <c r="Z1" s="156"/>
      <c r="AA1" s="156"/>
      <c r="AB1" s="156"/>
      <c r="AC1" s="156"/>
      <c r="AD1" s="156"/>
      <c r="AE1" s="156"/>
      <c r="AF1" s="156"/>
      <c r="AG1" s="156"/>
      <c r="AH1" s="156"/>
      <c r="AI1" s="156"/>
      <c r="AJ1" s="156"/>
      <c r="AK1" s="156"/>
      <c r="AL1" s="156"/>
      <c r="AM1" s="156"/>
      <c r="AN1" s="156"/>
    </row>
    <row r="2" spans="1:40" s="136" customFormat="1" ht="21">
      <c r="A2" s="442" t="str">
        <f ca="1">MID(CELL("filename",$B$2),FIND("]",CELL("filename",$B$2))+1,256)</f>
        <v>Introduction</v>
      </c>
      <c r="B2" s="442"/>
      <c r="C2" s="442"/>
      <c r="D2" s="442"/>
      <c r="E2" s="442"/>
      <c r="F2" s="442"/>
      <c r="G2" s="191"/>
      <c r="H2" s="191"/>
      <c r="I2" s="191"/>
      <c r="J2" s="191"/>
      <c r="K2" s="191"/>
      <c r="L2" s="191"/>
      <c r="M2" s="191"/>
      <c r="N2" s="191"/>
      <c r="O2" s="191"/>
      <c r="P2" s="191"/>
      <c r="Q2" s="191"/>
      <c r="R2" s="342"/>
      <c r="S2" s="342"/>
      <c r="T2" s="342"/>
      <c r="U2" s="342"/>
      <c r="V2" s="342"/>
      <c r="W2" s="342"/>
      <c r="X2" s="342"/>
      <c r="Y2" s="342"/>
      <c r="Z2" s="342"/>
      <c r="AA2" s="342"/>
      <c r="AB2" s="342"/>
      <c r="AC2" s="342"/>
      <c r="AD2" s="342"/>
      <c r="AE2" s="342"/>
      <c r="AF2" s="342"/>
      <c r="AG2" s="342"/>
      <c r="AH2" s="342"/>
      <c r="AI2" s="342"/>
      <c r="AJ2" s="342"/>
      <c r="AK2" s="342"/>
      <c r="AL2" s="342"/>
      <c r="AM2" s="342"/>
      <c r="AN2" s="342"/>
    </row>
    <row r="3" spans="1:40" s="138" customFormat="1" ht="13.5">
      <c r="A3" s="139" t="s">
        <v>184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row>
    <row r="4" spans="1:40" s="140" customFormat="1" ht="7.5" thickBot="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row>
    <row r="5" spans="2:13" ht="15.75" thickTop="1">
      <c r="B5" s="334" t="s">
        <v>142</v>
      </c>
      <c r="C5" s="336">
        <v>43312</v>
      </c>
      <c r="D5" s="337" t="s">
        <v>173</v>
      </c>
      <c r="E5" s="401" t="s">
        <v>771</v>
      </c>
      <c r="F5" s="152"/>
      <c r="G5" s="152"/>
      <c r="H5" s="152"/>
      <c r="I5" s="152"/>
      <c r="J5" s="152"/>
      <c r="K5" s="152"/>
      <c r="L5" s="152"/>
      <c r="M5" s="152"/>
    </row>
    <row r="6" spans="2:13" ht="15.75" thickBot="1">
      <c r="B6" s="335" t="s">
        <v>33</v>
      </c>
      <c r="C6" s="338">
        <v>1</v>
      </c>
      <c r="D6" s="339" t="s">
        <v>20</v>
      </c>
      <c r="E6" s="340">
        <v>2017</v>
      </c>
      <c r="F6" s="152"/>
      <c r="G6" s="152"/>
      <c r="H6" s="152"/>
      <c r="I6" s="152"/>
      <c r="J6" s="152"/>
      <c r="K6" s="152"/>
      <c r="L6" s="152"/>
      <c r="M6" s="152"/>
    </row>
    <row r="7" spans="2:13" ht="22.5" customHeight="1">
      <c r="B7" s="152"/>
      <c r="C7" s="152"/>
      <c r="D7" s="152"/>
      <c r="E7" s="152"/>
      <c r="F7" s="152"/>
      <c r="G7" s="152"/>
      <c r="H7" s="152"/>
      <c r="I7" s="152"/>
      <c r="J7" s="152"/>
      <c r="K7" s="152"/>
      <c r="L7" s="152"/>
      <c r="M7" s="152"/>
    </row>
    <row r="8" spans="2:17" ht="18.75" customHeight="1">
      <c r="B8" s="446" t="s">
        <v>185</v>
      </c>
      <c r="C8" s="446"/>
      <c r="D8" s="446"/>
      <c r="E8" s="446"/>
      <c r="F8" s="446"/>
      <c r="G8" s="446"/>
      <c r="H8" s="446"/>
      <c r="I8" s="161"/>
      <c r="J8" s="161"/>
      <c r="K8" s="161"/>
      <c r="L8" s="161"/>
      <c r="M8" s="161"/>
      <c r="N8" s="161"/>
      <c r="O8" s="161"/>
      <c r="P8" s="161"/>
      <c r="Q8" s="161"/>
    </row>
    <row r="9" spans="2:17" s="152" customFormat="1" ht="48.75" customHeight="1">
      <c r="B9" s="447" t="s">
        <v>651</v>
      </c>
      <c r="C9" s="447"/>
      <c r="D9" s="447"/>
      <c r="E9" s="447"/>
      <c r="F9" s="447"/>
      <c r="G9" s="447"/>
      <c r="H9" s="447"/>
      <c r="I9" s="447"/>
      <c r="J9" s="447"/>
      <c r="K9" s="447"/>
      <c r="L9" s="447"/>
      <c r="M9" s="447"/>
      <c r="N9" s="161"/>
      <c r="O9" s="161"/>
      <c r="P9" s="161"/>
      <c r="Q9" s="161"/>
    </row>
    <row r="10" spans="2:17" s="152" customFormat="1" ht="36.75" customHeight="1">
      <c r="B10" s="444" t="s">
        <v>528</v>
      </c>
      <c r="C10" s="444"/>
      <c r="D10" s="444"/>
      <c r="E10" s="444"/>
      <c r="F10" s="444"/>
      <c r="G10" s="444"/>
      <c r="H10" s="444"/>
      <c r="I10" s="444"/>
      <c r="J10" s="444"/>
      <c r="K10" s="444"/>
      <c r="L10" s="444"/>
      <c r="M10" s="444"/>
      <c r="N10" s="129"/>
      <c r="O10" s="129"/>
      <c r="P10" s="129"/>
      <c r="Q10" s="161"/>
    </row>
    <row r="11" spans="2:17" s="152" customFormat="1" ht="49.5" customHeight="1">
      <c r="B11" s="445" t="s">
        <v>650</v>
      </c>
      <c r="C11" s="445"/>
      <c r="D11" s="445"/>
      <c r="E11" s="445"/>
      <c r="F11" s="445"/>
      <c r="G11" s="445"/>
      <c r="H11" s="445"/>
      <c r="I11" s="445"/>
      <c r="J11" s="445"/>
      <c r="K11" s="445"/>
      <c r="L11" s="445"/>
      <c r="M11" s="445"/>
      <c r="N11" s="161"/>
      <c r="O11" s="161"/>
      <c r="P11" s="161"/>
      <c r="Q11" s="161"/>
    </row>
    <row r="12" spans="2:17" s="152" customFormat="1" ht="18.75" customHeight="1">
      <c r="B12" s="443" t="s">
        <v>660</v>
      </c>
      <c r="C12" s="443"/>
      <c r="D12" s="443"/>
      <c r="E12" s="443"/>
      <c r="F12" s="443"/>
      <c r="G12" s="443"/>
      <c r="H12" s="443"/>
      <c r="I12" s="443"/>
      <c r="J12" s="443"/>
      <c r="K12" s="443"/>
      <c r="M12" s="162"/>
      <c r="N12" s="162"/>
      <c r="O12" s="162"/>
      <c r="P12" s="162"/>
      <c r="Q12" s="162"/>
    </row>
    <row r="13" spans="1:40" s="124" customFormat="1" ht="18" customHeight="1">
      <c r="A13" s="152"/>
      <c r="B13" s="443" t="s">
        <v>661</v>
      </c>
      <c r="C13" s="443"/>
      <c r="D13" s="443"/>
      <c r="E13" s="443"/>
      <c r="F13" s="443"/>
      <c r="G13" s="443"/>
      <c r="H13" s="443"/>
      <c r="I13" s="443"/>
      <c r="J13" s="443"/>
      <c r="K13" s="443"/>
      <c r="L13" s="133"/>
      <c r="M13" s="161"/>
      <c r="N13" s="161"/>
      <c r="O13" s="161"/>
      <c r="P13" s="161"/>
      <c r="Q13" s="161"/>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row>
    <row r="14" spans="1:40" s="132" customFormat="1" ht="18" customHeight="1">
      <c r="A14" s="152"/>
      <c r="B14" s="301"/>
      <c r="C14" s="301"/>
      <c r="D14" s="301"/>
      <c r="E14" s="301"/>
      <c r="F14" s="301"/>
      <c r="G14" s="301"/>
      <c r="H14" s="301"/>
      <c r="I14" s="301"/>
      <c r="J14" s="301"/>
      <c r="K14" s="301"/>
      <c r="L14" s="272"/>
      <c r="M14" s="161"/>
      <c r="N14" s="161"/>
      <c r="O14" s="161"/>
      <c r="P14" s="161"/>
      <c r="Q14" s="161"/>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row>
    <row r="15" spans="1:40" s="132" customFormat="1" ht="18" customHeight="1">
      <c r="A15" s="152"/>
      <c r="B15" s="434" t="s">
        <v>178</v>
      </c>
      <c r="C15" s="434"/>
      <c r="D15" s="434"/>
      <c r="E15" s="434"/>
      <c r="F15" s="434"/>
      <c r="G15" s="434"/>
      <c r="H15" s="434"/>
      <c r="I15" s="434"/>
      <c r="J15" s="434"/>
      <c r="K15" s="434"/>
      <c r="L15" s="434"/>
      <c r="M15" s="434"/>
      <c r="N15" s="161"/>
      <c r="O15" s="161"/>
      <c r="P15" s="161"/>
      <c r="Q15" s="161"/>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row>
    <row r="16" spans="2:25" s="152" customFormat="1" ht="49.5" customHeight="1">
      <c r="B16" s="440" t="s">
        <v>654</v>
      </c>
      <c r="C16" s="440"/>
      <c r="D16" s="440"/>
      <c r="E16" s="440"/>
      <c r="F16" s="440"/>
      <c r="G16" s="440"/>
      <c r="H16" s="440"/>
      <c r="I16" s="440"/>
      <c r="J16" s="440"/>
      <c r="K16" s="440"/>
      <c r="L16" s="440"/>
      <c r="M16" s="440"/>
      <c r="N16" s="439"/>
      <c r="O16" s="439"/>
      <c r="P16" s="439"/>
      <c r="Q16" s="439"/>
      <c r="R16" s="439"/>
      <c r="S16" s="439"/>
      <c r="T16" s="439"/>
      <c r="U16" s="439"/>
      <c r="V16" s="439"/>
      <c r="W16" s="439"/>
      <c r="X16" s="439"/>
      <c r="Y16" s="439"/>
    </row>
    <row r="17" spans="2:13" s="152" customFormat="1" ht="36" customHeight="1">
      <c r="B17" s="432" t="s">
        <v>652</v>
      </c>
      <c r="C17" s="432"/>
      <c r="D17" s="432"/>
      <c r="E17" s="432"/>
      <c r="F17" s="432"/>
      <c r="G17" s="432"/>
      <c r="H17" s="432"/>
      <c r="I17" s="432"/>
      <c r="J17" s="432"/>
      <c r="K17" s="432"/>
      <c r="L17" s="432"/>
      <c r="M17" s="432"/>
    </row>
    <row r="18" spans="2:13" s="152" customFormat="1" ht="32.25" customHeight="1">
      <c r="B18" s="431" t="s">
        <v>653</v>
      </c>
      <c r="C18" s="432"/>
      <c r="D18" s="432"/>
      <c r="E18" s="432"/>
      <c r="F18" s="432"/>
      <c r="G18" s="432"/>
      <c r="H18" s="432"/>
      <c r="I18" s="432"/>
      <c r="J18" s="432"/>
      <c r="K18" s="432"/>
      <c r="L18" s="432"/>
      <c r="M18" s="432"/>
    </row>
    <row r="19" spans="2:13" s="152" customFormat="1" ht="14.25">
      <c r="B19" s="440" t="s">
        <v>655</v>
      </c>
      <c r="C19" s="440"/>
      <c r="D19" s="440"/>
      <c r="E19" s="440"/>
      <c r="F19" s="440"/>
      <c r="G19" s="440"/>
      <c r="H19" s="440"/>
      <c r="I19" s="440"/>
      <c r="J19" s="440"/>
      <c r="K19" s="440"/>
      <c r="L19" s="440"/>
      <c r="M19" s="440"/>
    </row>
    <row r="20" spans="2:13" s="152" customFormat="1" ht="72" customHeight="1">
      <c r="B20" s="440"/>
      <c r="C20" s="440"/>
      <c r="D20" s="440"/>
      <c r="E20" s="440"/>
      <c r="F20" s="440"/>
      <c r="G20" s="440"/>
      <c r="H20" s="440"/>
      <c r="I20" s="440"/>
      <c r="J20" s="440"/>
      <c r="K20" s="440"/>
      <c r="L20" s="440"/>
      <c r="M20" s="440"/>
    </row>
    <row r="21" spans="2:13" s="152" customFormat="1" ht="20.25" customHeight="1">
      <c r="B21" s="434" t="s">
        <v>530</v>
      </c>
      <c r="C21" s="434"/>
      <c r="D21" s="434"/>
      <c r="E21" s="434"/>
      <c r="F21" s="434"/>
      <c r="G21" s="434"/>
      <c r="H21" s="434"/>
      <c r="I21" s="434"/>
      <c r="J21" s="434"/>
      <c r="K21" s="434"/>
      <c r="L21" s="434"/>
      <c r="M21" s="434"/>
    </row>
    <row r="22" spans="2:13" s="152" customFormat="1" ht="20.25" customHeight="1">
      <c r="B22" s="432" t="s">
        <v>529</v>
      </c>
      <c r="C22" s="432"/>
      <c r="D22" s="432"/>
      <c r="E22" s="432"/>
      <c r="F22" s="432"/>
      <c r="G22" s="432"/>
      <c r="H22" s="432"/>
      <c r="I22" s="432"/>
      <c r="J22" s="432"/>
      <c r="K22" s="432"/>
      <c r="L22" s="432"/>
      <c r="M22" s="432"/>
    </row>
    <row r="23" spans="2:12" s="152" customFormat="1" ht="20.25" customHeight="1">
      <c r="B23" s="302" t="s">
        <v>531</v>
      </c>
      <c r="C23" s="131"/>
      <c r="D23" s="131"/>
      <c r="E23" s="131"/>
      <c r="F23" s="131"/>
      <c r="G23" s="131"/>
      <c r="H23" s="131"/>
      <c r="I23" s="131"/>
      <c r="J23" s="131"/>
      <c r="K23" s="131"/>
      <c r="L23" s="131"/>
    </row>
    <row r="24" spans="2:12" s="152" customFormat="1" ht="18" customHeight="1">
      <c r="B24" s="134" t="s">
        <v>181</v>
      </c>
      <c r="C24" s="131"/>
      <c r="D24" s="131"/>
      <c r="E24" s="131"/>
      <c r="F24" s="131"/>
      <c r="G24" s="131"/>
      <c r="H24" s="131"/>
      <c r="I24" s="131"/>
      <c r="J24" s="131"/>
      <c r="K24" s="131"/>
      <c r="L24" s="131"/>
    </row>
    <row r="25" spans="2:12" s="152" customFormat="1" ht="18" customHeight="1">
      <c r="B25" s="131" t="s">
        <v>182</v>
      </c>
      <c r="C25" s="131"/>
      <c r="D25" s="131"/>
      <c r="E25" s="131"/>
      <c r="F25" s="131"/>
      <c r="G25" s="131"/>
      <c r="H25" s="131"/>
      <c r="I25" s="131"/>
      <c r="J25" s="131"/>
      <c r="K25" s="131"/>
      <c r="L25" s="131"/>
    </row>
    <row r="26" spans="2:12" s="152" customFormat="1" ht="27" customHeight="1">
      <c r="B26" s="131" t="s">
        <v>183</v>
      </c>
      <c r="C26" s="131"/>
      <c r="D26" s="131"/>
      <c r="E26" s="131"/>
      <c r="F26" s="131"/>
      <c r="G26" s="131"/>
      <c r="H26" s="131"/>
      <c r="I26" s="131"/>
      <c r="J26" s="131"/>
      <c r="K26" s="131"/>
      <c r="L26" s="131"/>
    </row>
    <row r="27" spans="2:13" s="152" customFormat="1" ht="21.75" customHeight="1">
      <c r="B27" s="434" t="s">
        <v>179</v>
      </c>
      <c r="C27" s="434"/>
      <c r="D27" s="434"/>
      <c r="E27" s="434"/>
      <c r="F27" s="434"/>
      <c r="G27" s="434"/>
      <c r="H27" s="434"/>
      <c r="I27" s="434"/>
      <c r="J27" s="434"/>
      <c r="K27" s="434"/>
      <c r="L27" s="434"/>
      <c r="M27" s="434"/>
    </row>
    <row r="28" spans="2:13" s="152" customFormat="1" ht="49.5" customHeight="1">
      <c r="B28" s="432" t="s">
        <v>532</v>
      </c>
      <c r="C28" s="432"/>
      <c r="D28" s="432"/>
      <c r="E28" s="432"/>
      <c r="F28" s="432"/>
      <c r="G28" s="432"/>
      <c r="H28" s="432"/>
      <c r="I28" s="432"/>
      <c r="J28" s="432"/>
      <c r="K28" s="432"/>
      <c r="L28" s="432"/>
      <c r="M28" s="432"/>
    </row>
    <row r="29" spans="2:13" s="152" customFormat="1" ht="15" customHeight="1">
      <c r="B29" s="297"/>
      <c r="C29" s="297"/>
      <c r="D29" s="436" t="s">
        <v>149</v>
      </c>
      <c r="E29" s="437"/>
      <c r="F29" s="437"/>
      <c r="G29" s="437"/>
      <c r="H29" s="438"/>
      <c r="I29" s="297"/>
      <c r="J29" s="297"/>
      <c r="K29" s="297"/>
      <c r="L29" s="297"/>
      <c r="M29" s="297"/>
    </row>
    <row r="30" spans="2:13" s="152" customFormat="1" ht="11.25" customHeight="1">
      <c r="B30" s="297"/>
      <c r="C30" s="297"/>
      <c r="D30" s="130"/>
      <c r="E30" s="130"/>
      <c r="F30" s="130"/>
      <c r="G30" s="130"/>
      <c r="H30" s="130"/>
      <c r="I30" s="297"/>
      <c r="J30" s="297"/>
      <c r="K30" s="297"/>
      <c r="L30" s="297"/>
      <c r="M30" s="297"/>
    </row>
    <row r="31" spans="2:13" s="152" customFormat="1" ht="17.25" customHeight="1">
      <c r="B31" s="433" t="s">
        <v>180</v>
      </c>
      <c r="C31" s="433"/>
      <c r="D31" s="433"/>
      <c r="E31" s="433"/>
      <c r="F31" s="433"/>
      <c r="G31" s="433"/>
      <c r="H31" s="433"/>
      <c r="I31" s="434"/>
      <c r="J31" s="434"/>
      <c r="K31" s="434"/>
      <c r="L31" s="434"/>
      <c r="M31" s="434"/>
    </row>
    <row r="32" spans="2:13" s="152" customFormat="1" ht="51.75" customHeight="1">
      <c r="B32" s="435" t="s">
        <v>765</v>
      </c>
      <c r="C32" s="435"/>
      <c r="D32" s="435"/>
      <c r="E32" s="435"/>
      <c r="F32" s="435"/>
      <c r="G32" s="435"/>
      <c r="H32" s="435"/>
      <c r="I32" s="435"/>
      <c r="J32" s="435"/>
      <c r="K32" s="435"/>
      <c r="L32" s="435"/>
      <c r="M32" s="435"/>
    </row>
    <row r="33" spans="2:13" s="152" customFormat="1" ht="42" customHeight="1">
      <c r="B33" s="435" t="s">
        <v>533</v>
      </c>
      <c r="C33" s="435"/>
      <c r="D33" s="435"/>
      <c r="E33" s="435"/>
      <c r="F33" s="435"/>
      <c r="G33" s="435"/>
      <c r="H33" s="435"/>
      <c r="I33" s="432"/>
      <c r="J33" s="432"/>
      <c r="K33" s="432"/>
      <c r="L33" s="432"/>
      <c r="M33" s="432"/>
    </row>
    <row r="34" spans="2:13" s="152" customFormat="1" ht="39.75" customHeight="1">
      <c r="B34" s="435" t="s">
        <v>754</v>
      </c>
      <c r="C34" s="435"/>
      <c r="D34" s="435"/>
      <c r="E34" s="435"/>
      <c r="F34" s="435"/>
      <c r="G34" s="435"/>
      <c r="H34" s="435"/>
      <c r="I34" s="432"/>
      <c r="J34" s="432"/>
      <c r="K34" s="432"/>
      <c r="L34" s="432"/>
      <c r="M34" s="432"/>
    </row>
    <row r="35" spans="2:13" s="152" customFormat="1" ht="59.25" customHeight="1">
      <c r="B35" s="435" t="s">
        <v>534</v>
      </c>
      <c r="C35" s="435"/>
      <c r="D35" s="435"/>
      <c r="E35" s="435"/>
      <c r="F35" s="435"/>
      <c r="G35" s="435"/>
      <c r="H35" s="435"/>
      <c r="I35" s="435"/>
      <c r="J35" s="435"/>
      <c r="K35" s="435"/>
      <c r="L35" s="435"/>
      <c r="M35" s="435"/>
    </row>
    <row r="36" spans="2:13" s="152" customFormat="1" ht="24" customHeight="1">
      <c r="B36" s="433" t="s">
        <v>177</v>
      </c>
      <c r="C36" s="433"/>
      <c r="D36" s="433"/>
      <c r="E36" s="433"/>
      <c r="F36" s="433"/>
      <c r="G36" s="433"/>
      <c r="H36" s="433"/>
      <c r="I36" s="434"/>
      <c r="J36" s="434"/>
      <c r="K36" s="434"/>
      <c r="L36" s="434"/>
      <c r="M36" s="434"/>
    </row>
    <row r="37" spans="2:13" ht="68.25" customHeight="1">
      <c r="B37" s="431" t="s">
        <v>662</v>
      </c>
      <c r="C37" s="432"/>
      <c r="D37" s="432"/>
      <c r="E37" s="432"/>
      <c r="F37" s="432"/>
      <c r="G37" s="432"/>
      <c r="H37" s="432"/>
      <c r="I37" s="432"/>
      <c r="J37" s="432"/>
      <c r="K37" s="432"/>
      <c r="L37" s="432"/>
      <c r="M37" s="432"/>
    </row>
    <row r="38" s="152" customFormat="1" ht="14.25"/>
    <row r="39" spans="2:13" s="152" customFormat="1" ht="21" customHeight="1">
      <c r="B39" s="431" t="s">
        <v>859</v>
      </c>
      <c r="C39" s="432"/>
      <c r="D39" s="432"/>
      <c r="E39" s="432"/>
      <c r="F39" s="432"/>
      <c r="G39" s="432"/>
      <c r="H39" s="432"/>
      <c r="I39" s="432"/>
      <c r="J39" s="432"/>
      <c r="K39" s="432"/>
      <c r="L39" s="432"/>
      <c r="M39" s="432"/>
    </row>
    <row r="40" s="152" customFormat="1" ht="14.25">
      <c r="B40" s="402" t="s">
        <v>772</v>
      </c>
    </row>
    <row r="41" s="152" customFormat="1" ht="14.25">
      <c r="B41" s="303"/>
    </row>
    <row r="42" s="152" customFormat="1" ht="14.25"/>
    <row r="43" s="152" customFormat="1" ht="14.25"/>
    <row r="44" s="152" customFormat="1" ht="14.25"/>
    <row r="45" s="152" customFormat="1" ht="14.25"/>
    <row r="46" s="152" customFormat="1" ht="14.25"/>
    <row r="47" s="152" customFormat="1" ht="14.25"/>
    <row r="48" s="152" customFormat="1" ht="14.25"/>
    <row r="49" s="152" customFormat="1" ht="14.25"/>
    <row r="50" s="152" customFormat="1" ht="14.25"/>
    <row r="51" s="152" customFormat="1" ht="14.25"/>
    <row r="52" s="152" customFormat="1" ht="14.25"/>
    <row r="53" s="152" customFormat="1" ht="14.25"/>
    <row r="54" s="152" customFormat="1" ht="14.25"/>
    <row r="55" s="152" customFormat="1" ht="14.25"/>
    <row r="56" s="152" customFormat="1" ht="14.25"/>
    <row r="57" s="152" customFormat="1" ht="14.25"/>
    <row r="58" s="152" customFormat="1" ht="14.25"/>
    <row r="59" s="152" customFormat="1" ht="14.25"/>
    <row r="60" s="152" customFormat="1" ht="14.25"/>
    <row r="61" s="152" customFormat="1" ht="14.25"/>
    <row r="62" s="152" customFormat="1" ht="14.25"/>
    <row r="63" s="152" customFormat="1" ht="14.25"/>
    <row r="64" s="152" customFormat="1" ht="14.25"/>
    <row r="65" s="152" customFormat="1" ht="14.25"/>
    <row r="66" s="152" customFormat="1" ht="14.25"/>
    <row r="67" s="152" customFormat="1" ht="14.25"/>
    <row r="68" s="152" customFormat="1" ht="14.25"/>
    <row r="69" s="152" customFormat="1" ht="14.25"/>
    <row r="70" s="152" customFormat="1" ht="14.25"/>
    <row r="71" s="152" customFormat="1" ht="14.25"/>
    <row r="72" s="152" customFormat="1" ht="14.25"/>
    <row r="73" s="152" customFormat="1" ht="14.25"/>
    <row r="74" s="152" customFormat="1" ht="14.25"/>
    <row r="75" s="152" customFormat="1" ht="14.25"/>
    <row r="76" s="152" customFormat="1" ht="14.25"/>
    <row r="77" s="152" customFormat="1" ht="14.25"/>
    <row r="78" s="152" customFormat="1" ht="14.25"/>
    <row r="79" s="152" customFormat="1" ht="14.25"/>
    <row r="80" s="152" customFormat="1" ht="14.25"/>
    <row r="81" s="152" customFormat="1" ht="14.25"/>
    <row r="82" s="152" customFormat="1" ht="14.25"/>
    <row r="83" s="152" customFormat="1" ht="14.25"/>
    <row r="84" s="152" customFormat="1" ht="14.25"/>
    <row r="85" s="152" customFormat="1" ht="14.25"/>
    <row r="86" s="152" customFormat="1" ht="14.25"/>
    <row r="87" s="152" customFormat="1" ht="14.25"/>
    <row r="88" s="152" customFormat="1" ht="14.25"/>
    <row r="89" s="152" customFormat="1" ht="14.25"/>
    <row r="90" s="152" customFormat="1" ht="14.25"/>
    <row r="91" s="152" customFormat="1" ht="14.25"/>
    <row r="92" s="152" customFormat="1" ht="14.25"/>
    <row r="93" s="152" customFormat="1" ht="14.25"/>
    <row r="94" s="152" customFormat="1" ht="14.25"/>
    <row r="95" s="152" customFormat="1" ht="14.25"/>
    <row r="96" s="152" customFormat="1" ht="14.25"/>
    <row r="97" s="152" customFormat="1" ht="14.25"/>
    <row r="98" s="152" customFormat="1" ht="14.25"/>
    <row r="99" s="152" customFormat="1" ht="14.25"/>
    <row r="100" s="152" customFormat="1" ht="14.25"/>
    <row r="101" s="152" customFormat="1" ht="14.25"/>
    <row r="102" s="152" customFormat="1" ht="14.25"/>
    <row r="103" s="152" customFormat="1" ht="14.25"/>
    <row r="104" s="152" customFormat="1" ht="14.25"/>
    <row r="105" s="152" customFormat="1" ht="14.25"/>
  </sheetData>
  <sheetProtection/>
  <mergeCells count="30">
    <mergeCell ref="B18:M18"/>
    <mergeCell ref="B19:M20"/>
    <mergeCell ref="B9:M9"/>
    <mergeCell ref="B13:K13"/>
    <mergeCell ref="B15:M15"/>
    <mergeCell ref="G1:L1"/>
    <mergeCell ref="M1:R1"/>
    <mergeCell ref="S1:X1"/>
    <mergeCell ref="A2:F2"/>
    <mergeCell ref="A1:F1"/>
    <mergeCell ref="B12:K12"/>
    <mergeCell ref="B10:M10"/>
    <mergeCell ref="B11:M11"/>
    <mergeCell ref="B8:H8"/>
    <mergeCell ref="B27:M27"/>
    <mergeCell ref="B36:M36"/>
    <mergeCell ref="B34:M34"/>
    <mergeCell ref="B28:M28"/>
    <mergeCell ref="D29:H29"/>
    <mergeCell ref="N16:Y16"/>
    <mergeCell ref="B16:M16"/>
    <mergeCell ref="B21:M21"/>
    <mergeCell ref="B22:M22"/>
    <mergeCell ref="B17:M17"/>
    <mergeCell ref="B39:M39"/>
    <mergeCell ref="B37:M37"/>
    <mergeCell ref="B31:M31"/>
    <mergeCell ref="B32:M32"/>
    <mergeCell ref="B33:M33"/>
    <mergeCell ref="B35:M35"/>
  </mergeCells>
  <hyperlinks>
    <hyperlink ref="B10:H10" r:id="rId1" display="For new users of the conversion factors, ensure that you have first read Defra's 'Environmental reporting guidelines', then follow the informative text at the top of each tab to report your emissions across scopes 1, 2 and 3.  It is not necessary to read "/>
    <hyperlink ref="B19:M19" r:id="rId2" display="●  Scope 3 (Other indirect): Emissions that are a consequence of your actions, which occur at sources which you do not own or control and which are not classed as Scope 2 emissions. Examples of Scope 3 emissions are business travel by means not owned or c"/>
    <hyperlink ref="A3" location="Index!A1" display="Index"/>
    <hyperlink ref="B16:M16" location="Index!A1" display="After the three introductory worksheets, each worksheet presents the emission factors for a single type of emissions-releasing activity (for example, using electricity or driving a passenger vehicle). These  emissions-releasing activities are categorised "/>
    <hyperlink ref="B39" r:id="rId3" display="mailto:stephen.forden@decc.gsi.gov.uk"/>
  </hyperlinks>
  <printOptions/>
  <pageMargins left="0.7" right="0.7" top="0.75" bottom="0.75" header="0.3" footer="0.3"/>
  <pageSetup fitToHeight="1" fitToWidth="1" horizontalDpi="600" verticalDpi="600" orientation="landscape" paperSize="9" scale="49" r:id="rId5"/>
  <drawing r:id="rId4"/>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AZ2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37" bestFit="1" customWidth="1"/>
    <col min="2" max="2" width="16.7109375" style="35" customWidth="1"/>
    <col min="3" max="3" width="13.8515625" style="35" customWidth="1"/>
    <col min="4" max="4" width="13.421875" style="35" customWidth="1"/>
    <col min="5" max="5" width="13.28125" style="35" customWidth="1"/>
    <col min="6" max="6" width="11.140625" style="35" customWidth="1"/>
    <col min="7" max="7" width="17.57421875" style="35" bestFit="1" customWidth="1"/>
    <col min="8" max="16384" width="11.140625" style="35" customWidth="1"/>
  </cols>
  <sheetData>
    <row r="1" spans="1:6" s="137" customFormat="1" ht="11.25">
      <c r="A1" s="448" t="str">
        <f>Introduction!$A$1</f>
        <v>UK Government GHG Conversion Factors for Company Reporting</v>
      </c>
      <c r="B1" s="448"/>
      <c r="C1" s="448"/>
      <c r="D1" s="448"/>
      <c r="E1" s="448"/>
      <c r="F1" s="448"/>
    </row>
    <row r="2" spans="1:52" ht="21">
      <c r="A2" s="442" t="str">
        <f ca="1">MID(CELL("filename",$B$2),FIND("]",CELL("filename",$B$2))+1,256)</f>
        <v>Water supply</v>
      </c>
      <c r="B2" s="442"/>
      <c r="C2" s="442"/>
      <c r="D2" s="442"/>
      <c r="E2" s="442"/>
      <c r="F2" s="442"/>
      <c r="G2" s="37"/>
      <c r="H2" s="37"/>
      <c r="I2" s="37"/>
      <c r="J2" s="37"/>
      <c r="K2" s="37"/>
      <c r="L2" s="37"/>
      <c r="M2" s="37"/>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row>
    <row r="3" spans="1:52" ht="15">
      <c r="A3" s="139" t="s">
        <v>184</v>
      </c>
      <c r="B3" s="37"/>
      <c r="C3" s="37"/>
      <c r="D3" s="37"/>
      <c r="E3" s="37"/>
      <c r="F3" s="37"/>
      <c r="G3" s="37"/>
      <c r="H3" s="37"/>
      <c r="I3" s="37"/>
      <c r="J3" s="37"/>
      <c r="K3" s="37"/>
      <c r="L3" s="37"/>
      <c r="M3" s="37"/>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row>
    <row r="4" spans="1:52" s="141" customFormat="1" ht="7.5" thickBo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row>
    <row r="5" spans="2:52" ht="26.25" thickTop="1">
      <c r="B5" s="4" t="s">
        <v>12</v>
      </c>
      <c r="C5" s="78" t="s">
        <v>132</v>
      </c>
      <c r="D5" s="102" t="s">
        <v>142</v>
      </c>
      <c r="E5" s="55">
        <f>Introduction!$C$5</f>
        <v>43312</v>
      </c>
      <c r="F5" s="102" t="s">
        <v>173</v>
      </c>
      <c r="G5" s="55" t="str">
        <f>Introduction!E5</f>
        <v>Standard Set</v>
      </c>
      <c r="H5" s="37"/>
      <c r="I5" s="37"/>
      <c r="J5" s="37"/>
      <c r="K5" s="37"/>
      <c r="L5" s="37"/>
      <c r="M5" s="37"/>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row>
    <row r="6" spans="2:52" ht="15.75" thickBot="1">
      <c r="B6" s="105" t="s">
        <v>135</v>
      </c>
      <c r="C6" s="72" t="s">
        <v>101</v>
      </c>
      <c r="D6" s="93" t="s">
        <v>33</v>
      </c>
      <c r="E6" s="58">
        <f>Introduction!C6</f>
        <v>1</v>
      </c>
      <c r="F6" s="93" t="s">
        <v>20</v>
      </c>
      <c r="G6" s="121">
        <f>UpdateYear</f>
        <v>2017</v>
      </c>
      <c r="H6" s="37"/>
      <c r="I6" s="37"/>
      <c r="J6" s="37"/>
      <c r="K6" s="37"/>
      <c r="L6" s="37"/>
      <c r="M6" s="37"/>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row>
    <row r="7" spans="2:52" ht="16.5" thickBot="1" thickTop="1">
      <c r="B7" s="37"/>
      <c r="C7" s="37"/>
      <c r="D7" s="37"/>
      <c r="E7" s="37"/>
      <c r="F7" s="37"/>
      <c r="G7" s="37"/>
      <c r="H7" s="37"/>
      <c r="I7" s="37"/>
      <c r="J7" s="37"/>
      <c r="K7" s="37"/>
      <c r="L7" s="37"/>
      <c r="M7" s="37"/>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row>
    <row r="8" spans="2:52" ht="18" customHeight="1" thickBot="1" thickTop="1">
      <c r="B8" s="549" t="s">
        <v>543</v>
      </c>
      <c r="C8" s="550"/>
      <c r="D8" s="550"/>
      <c r="E8" s="550"/>
      <c r="F8" s="550"/>
      <c r="G8" s="550"/>
      <c r="H8" s="550"/>
      <c r="I8" s="550"/>
      <c r="J8" s="550"/>
      <c r="K8" s="550"/>
      <c r="L8" s="550"/>
      <c r="M8" s="551"/>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row>
    <row r="9" spans="2:13" s="209" customFormat="1" ht="15.75" thickTop="1">
      <c r="B9" s="432"/>
      <c r="C9" s="432"/>
      <c r="D9" s="432"/>
      <c r="E9" s="432"/>
      <c r="F9" s="432"/>
      <c r="G9" s="432"/>
      <c r="H9" s="432"/>
      <c r="I9" s="432"/>
      <c r="J9" s="432"/>
      <c r="K9" s="432"/>
      <c r="L9" s="432"/>
      <c r="M9" s="432"/>
    </row>
    <row r="10" spans="2:13" s="209" customFormat="1" ht="15" customHeight="1">
      <c r="B10" s="493" t="s">
        <v>174</v>
      </c>
      <c r="C10" s="493"/>
      <c r="D10" s="493"/>
      <c r="E10" s="493"/>
      <c r="F10" s="493"/>
      <c r="G10" s="493"/>
      <c r="H10" s="493"/>
      <c r="I10" s="493"/>
      <c r="J10" s="493"/>
      <c r="K10" s="493"/>
      <c r="L10" s="493"/>
      <c r="M10" s="493"/>
    </row>
    <row r="11" spans="2:13" s="209" customFormat="1" ht="26.25" customHeight="1">
      <c r="B11" s="522" t="s">
        <v>646</v>
      </c>
      <c r="C11" s="522"/>
      <c r="D11" s="522"/>
      <c r="E11" s="522"/>
      <c r="F11" s="522"/>
      <c r="G11" s="522"/>
      <c r="H11" s="522"/>
      <c r="I11" s="522"/>
      <c r="J11" s="522"/>
      <c r="K11" s="522"/>
      <c r="L11" s="522"/>
      <c r="M11" s="522"/>
    </row>
    <row r="12" spans="2:13" s="209" customFormat="1" ht="21.75" customHeight="1">
      <c r="B12" s="508" t="s">
        <v>158</v>
      </c>
      <c r="C12" s="508"/>
      <c r="D12" s="508"/>
      <c r="E12" s="508"/>
      <c r="F12" s="508"/>
      <c r="G12" s="508"/>
      <c r="H12" s="508"/>
      <c r="I12" s="508"/>
      <c r="J12" s="508"/>
      <c r="K12" s="508"/>
      <c r="L12" s="508"/>
      <c r="M12" s="508"/>
    </row>
    <row r="13" spans="2:13" s="209" customFormat="1" ht="22.5" customHeight="1">
      <c r="B13" s="432" t="s">
        <v>527</v>
      </c>
      <c r="C13" s="432"/>
      <c r="D13" s="432"/>
      <c r="E13" s="432"/>
      <c r="F13" s="432"/>
      <c r="G13" s="432"/>
      <c r="H13" s="432"/>
      <c r="I13" s="432"/>
      <c r="J13" s="432"/>
      <c r="K13" s="432"/>
      <c r="L13" s="432"/>
      <c r="M13" s="432"/>
    </row>
    <row r="14" spans="2:13" s="209" customFormat="1" ht="18.75" customHeight="1">
      <c r="B14" s="432" t="s">
        <v>589</v>
      </c>
      <c r="C14" s="432"/>
      <c r="D14" s="432"/>
      <c r="E14" s="432"/>
      <c r="F14" s="432"/>
      <c r="G14" s="432"/>
      <c r="H14" s="432"/>
      <c r="I14" s="432"/>
      <c r="J14" s="432"/>
      <c r="K14" s="432"/>
      <c r="L14" s="432"/>
      <c r="M14" s="432"/>
    </row>
    <row r="15" spans="2:13" s="209" customFormat="1" ht="7.5" customHeight="1">
      <c r="B15" s="432"/>
      <c r="C15" s="432"/>
      <c r="D15" s="432"/>
      <c r="E15" s="432"/>
      <c r="F15" s="432"/>
      <c r="G15" s="432"/>
      <c r="H15" s="432"/>
      <c r="I15" s="432"/>
      <c r="J15" s="432"/>
      <c r="K15" s="432"/>
      <c r="L15" s="432"/>
      <c r="M15" s="432"/>
    </row>
    <row r="16" spans="2:13" s="114" customFormat="1" ht="15">
      <c r="B16" s="113"/>
      <c r="C16" s="113"/>
      <c r="D16" s="113"/>
      <c r="E16" s="113"/>
      <c r="F16" s="113"/>
      <c r="G16" s="113"/>
      <c r="H16" s="113"/>
      <c r="I16" s="113"/>
      <c r="J16" s="113"/>
      <c r="K16" s="113"/>
      <c r="L16" s="113"/>
      <c r="M16" s="113"/>
    </row>
    <row r="17" spans="2:13" s="114" customFormat="1" ht="18">
      <c r="B17" s="151" t="s">
        <v>187</v>
      </c>
      <c r="C17" s="151" t="s">
        <v>237</v>
      </c>
      <c r="D17" s="151" t="s">
        <v>189</v>
      </c>
      <c r="E17" s="184" t="s">
        <v>190</v>
      </c>
      <c r="F17" s="153"/>
      <c r="G17" s="153"/>
      <c r="H17" s="153"/>
      <c r="I17" s="153"/>
      <c r="J17" s="153"/>
      <c r="K17" s="153"/>
      <c r="L17" s="153"/>
      <c r="M17" s="153"/>
    </row>
    <row r="18" spans="2:13" s="114" customFormat="1" ht="30">
      <c r="B18" s="510" t="s">
        <v>132</v>
      </c>
      <c r="C18" s="510" t="s">
        <v>132</v>
      </c>
      <c r="D18" s="184" t="s">
        <v>200</v>
      </c>
      <c r="E18" s="224">
        <v>0.344</v>
      </c>
      <c r="F18" s="153"/>
      <c r="G18" s="153"/>
      <c r="H18" s="153"/>
      <c r="I18" s="153"/>
      <c r="J18" s="153"/>
      <c r="K18" s="153"/>
      <c r="L18" s="153"/>
      <c r="M18" s="153"/>
    </row>
    <row r="19" spans="2:13" s="114" customFormat="1" ht="30">
      <c r="B19" s="510"/>
      <c r="C19" s="510"/>
      <c r="D19" s="184" t="s">
        <v>446</v>
      </c>
      <c r="E19" s="224">
        <v>344</v>
      </c>
      <c r="F19" s="153"/>
      <c r="G19" s="153"/>
      <c r="H19" s="153"/>
      <c r="I19" s="153"/>
      <c r="J19" s="153"/>
      <c r="K19" s="153"/>
      <c r="L19" s="153"/>
      <c r="M19" s="153"/>
    </row>
    <row r="20" spans="2:13" s="114" customFormat="1" ht="15">
      <c r="B20" s="153"/>
      <c r="C20" s="153"/>
      <c r="D20" s="153"/>
      <c r="E20" s="153"/>
      <c r="F20" s="153"/>
      <c r="G20" s="153"/>
      <c r="H20" s="153"/>
      <c r="I20" s="153"/>
      <c r="J20" s="153"/>
      <c r="K20" s="153"/>
      <c r="L20" s="153"/>
      <c r="M20" s="153"/>
    </row>
    <row r="21" spans="2:13" s="114" customFormat="1" ht="15">
      <c r="B21" s="157"/>
      <c r="C21" s="157"/>
      <c r="D21" s="157"/>
      <c r="E21" s="157"/>
      <c r="F21" s="157"/>
      <c r="G21" s="157"/>
      <c r="H21" s="157"/>
      <c r="I21" s="157"/>
      <c r="J21" s="157"/>
      <c r="K21" s="157"/>
      <c r="L21" s="157"/>
      <c r="M21" s="157"/>
    </row>
    <row r="22" spans="2:13" s="209" customFormat="1" ht="14.25">
      <c r="B22" s="134"/>
      <c r="C22" s="134"/>
      <c r="D22" s="134"/>
      <c r="E22" s="134"/>
      <c r="F22" s="134"/>
      <c r="G22" s="134"/>
      <c r="H22" s="134"/>
      <c r="I22" s="134"/>
      <c r="J22" s="134"/>
      <c r="K22" s="134"/>
      <c r="L22" s="134"/>
      <c r="M22" s="134"/>
    </row>
    <row r="23" spans="2:13" s="209" customFormat="1" ht="14.25">
      <c r="B23" s="477" t="s">
        <v>635</v>
      </c>
      <c r="C23" s="477"/>
      <c r="D23" s="477"/>
      <c r="E23" s="477"/>
      <c r="F23" s="477"/>
      <c r="G23" s="477"/>
      <c r="H23" s="477"/>
      <c r="I23" s="477"/>
      <c r="J23" s="477"/>
      <c r="K23" s="477"/>
      <c r="L23" s="477"/>
      <c r="M23" s="477"/>
    </row>
    <row r="24" s="209" customFormat="1" ht="14.25"/>
    <row r="25" s="209" customFormat="1" ht="14.25"/>
    <row r="26" s="209" customFormat="1" ht="14.25"/>
    <row r="27" s="209" customFormat="1" ht="14.25"/>
    <row r="28" s="209" customFormat="1" ht="14.25"/>
    <row r="29" s="209" customFormat="1" ht="14.25"/>
    <row r="30" s="209" customFormat="1" ht="14.25"/>
    <row r="31" s="209" customFormat="1" ht="14.25"/>
    <row r="32" s="209" customFormat="1" ht="14.25"/>
    <row r="33" s="209" customFormat="1" ht="14.25"/>
    <row r="34" s="209" customFormat="1" ht="14.25"/>
    <row r="35" s="209" customFormat="1" ht="14.25"/>
    <row r="36" s="209" customFormat="1" ht="14.25"/>
    <row r="37" s="209" customFormat="1" ht="14.25"/>
    <row r="38" s="209" customFormat="1" ht="14.25"/>
  </sheetData>
  <sheetProtection/>
  <mergeCells count="13">
    <mergeCell ref="A2:F2"/>
    <mergeCell ref="A1:F1"/>
    <mergeCell ref="B23:M23"/>
    <mergeCell ref="B13:M13"/>
    <mergeCell ref="B14:M14"/>
    <mergeCell ref="B15:M15"/>
    <mergeCell ref="B8:M8"/>
    <mergeCell ref="B9:M9"/>
    <mergeCell ref="B18:B19"/>
    <mergeCell ref="C18:C19"/>
    <mergeCell ref="B10:M10"/>
    <mergeCell ref="B11:M11"/>
    <mergeCell ref="B12:M12"/>
  </mergeCells>
  <hyperlinks>
    <hyperlink ref="A3" location="Index!A1" display="Index"/>
    <hyperlink ref="B11:M11" location="'Water treatment'!A1" display="●  In order to provide a full picture of their Scope 3 water emissions, company I should also refer to the ‘water treatment’ tab, as both portions, supply and treatment, should be reported on for water"/>
  </hyperlinks>
  <printOptions/>
  <pageMargins left="0.7" right="0.7" top="0.75" bottom="0.75" header="0.3" footer="0.3"/>
  <pageSetup fitToHeight="0" fitToWidth="1" horizontalDpi="600" verticalDpi="600" orientation="landscape" paperSize="9" scale="82" r:id="rId3"/>
  <legacyDrawing r:id="rId2"/>
</worksheet>
</file>

<file path=xl/worksheets/sheet11.xml><?xml version="1.0" encoding="utf-8"?>
<worksheet xmlns="http://schemas.openxmlformats.org/spreadsheetml/2006/main" xmlns:r="http://schemas.openxmlformats.org/officeDocument/2006/relationships">
  <sheetPr>
    <tabColor theme="5" tint="0.39998000860214233"/>
    <pageSetUpPr fitToPage="1"/>
  </sheetPr>
  <dimension ref="A1:AQ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37" bestFit="1" customWidth="1"/>
    <col min="2" max="3" width="17.421875" style="35" customWidth="1"/>
    <col min="4" max="4" width="13.421875" style="35" customWidth="1"/>
    <col min="5" max="5" width="17.140625" style="35" customWidth="1"/>
    <col min="6" max="6" width="11.140625" style="35" customWidth="1"/>
    <col min="7" max="7" width="17.57421875" style="35" bestFit="1" customWidth="1"/>
    <col min="8" max="16384" width="11.140625" style="35" customWidth="1"/>
  </cols>
  <sheetData>
    <row r="1" spans="1:6" s="137" customFormat="1" ht="11.25">
      <c r="A1" s="448" t="str">
        <f>Introduction!$A$1</f>
        <v>UK Government GHG Conversion Factors for Company Reporting</v>
      </c>
      <c r="B1" s="448"/>
      <c r="C1" s="448"/>
      <c r="D1" s="448"/>
      <c r="E1" s="448"/>
      <c r="F1" s="448"/>
    </row>
    <row r="2" spans="1:43" ht="21">
      <c r="A2" s="442" t="str">
        <f ca="1">MID(CELL("filename",$B$2),FIND("]",CELL("filename",$B$2))+1,256)</f>
        <v>Water treatment</v>
      </c>
      <c r="B2" s="442"/>
      <c r="C2" s="442"/>
      <c r="D2" s="442"/>
      <c r="E2" s="442"/>
      <c r="F2" s="442"/>
      <c r="G2" s="37"/>
      <c r="H2" s="37"/>
      <c r="I2" s="37"/>
      <c r="J2" s="37"/>
      <c r="K2" s="37"/>
      <c r="L2" s="37"/>
      <c r="M2" s="37"/>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row>
    <row r="3" spans="1:43" ht="15">
      <c r="A3" s="139" t="s">
        <v>184</v>
      </c>
      <c r="B3" s="37"/>
      <c r="C3" s="37"/>
      <c r="D3" s="37"/>
      <c r="E3" s="37"/>
      <c r="F3" s="37"/>
      <c r="G3" s="37"/>
      <c r="H3" s="37"/>
      <c r="I3" s="37"/>
      <c r="J3" s="37"/>
      <c r="K3" s="37"/>
      <c r="L3" s="37"/>
      <c r="M3" s="37"/>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row>
    <row r="4" spans="1:43" s="141" customFormat="1" ht="7.5" thickBot="1">
      <c r="A4" s="177"/>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row>
    <row r="5" spans="2:43" ht="26.25" thickTop="1">
      <c r="B5" s="4" t="s">
        <v>12</v>
      </c>
      <c r="C5" s="78" t="s">
        <v>39</v>
      </c>
      <c r="D5" s="102" t="s">
        <v>142</v>
      </c>
      <c r="E5" s="55">
        <f>Introduction!$C$5</f>
        <v>43312</v>
      </c>
      <c r="F5" s="102" t="s">
        <v>173</v>
      </c>
      <c r="G5" s="55" t="str">
        <f>Introduction!E5</f>
        <v>Standard Set</v>
      </c>
      <c r="H5" s="37"/>
      <c r="I5" s="37"/>
      <c r="J5" s="37"/>
      <c r="K5" s="37"/>
      <c r="L5" s="37"/>
      <c r="M5" s="37"/>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row>
    <row r="6" spans="2:43" ht="15.75" thickBot="1">
      <c r="B6" s="105" t="s">
        <v>135</v>
      </c>
      <c r="C6" s="72" t="s">
        <v>101</v>
      </c>
      <c r="D6" s="93" t="s">
        <v>33</v>
      </c>
      <c r="E6" s="58">
        <f>Introduction!C6</f>
        <v>1</v>
      </c>
      <c r="F6" s="93" t="s">
        <v>20</v>
      </c>
      <c r="G6" s="121">
        <f>UpdateYear</f>
        <v>2017</v>
      </c>
      <c r="H6" s="37"/>
      <c r="I6" s="37"/>
      <c r="J6" s="37"/>
      <c r="K6" s="37"/>
      <c r="L6" s="37"/>
      <c r="M6" s="37"/>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row>
    <row r="7" spans="2:43" ht="16.5" thickBot="1" thickTop="1">
      <c r="B7" s="37"/>
      <c r="C7" s="37"/>
      <c r="D7" s="37"/>
      <c r="E7" s="37"/>
      <c r="F7" s="37"/>
      <c r="G7" s="37"/>
      <c r="H7" s="37"/>
      <c r="I7" s="37"/>
      <c r="J7" s="37"/>
      <c r="K7" s="37"/>
      <c r="L7" s="37"/>
      <c r="M7" s="37"/>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row>
    <row r="8" spans="2:43" ht="16.5" thickBot="1" thickTop="1">
      <c r="B8" s="549" t="s">
        <v>587</v>
      </c>
      <c r="C8" s="550"/>
      <c r="D8" s="550"/>
      <c r="E8" s="550"/>
      <c r="F8" s="550"/>
      <c r="G8" s="550"/>
      <c r="H8" s="550"/>
      <c r="I8" s="550"/>
      <c r="J8" s="550"/>
      <c r="K8" s="550"/>
      <c r="L8" s="550"/>
      <c r="M8" s="551"/>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row>
    <row r="9" spans="2:43" ht="15.75" thickTop="1">
      <c r="B9" s="432"/>
      <c r="C9" s="552"/>
      <c r="D9" s="552"/>
      <c r="E9" s="552"/>
      <c r="F9" s="552"/>
      <c r="G9" s="552"/>
      <c r="H9" s="552"/>
      <c r="I9" s="552"/>
      <c r="J9" s="552"/>
      <c r="K9" s="552"/>
      <c r="L9" s="552"/>
      <c r="M9" s="552"/>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row>
    <row r="10" spans="2:43" ht="15" customHeight="1">
      <c r="B10" s="493" t="s">
        <v>174</v>
      </c>
      <c r="C10" s="493"/>
      <c r="D10" s="493"/>
      <c r="E10" s="493"/>
      <c r="F10" s="493"/>
      <c r="G10" s="493"/>
      <c r="H10" s="493"/>
      <c r="I10" s="493"/>
      <c r="J10" s="493"/>
      <c r="K10" s="493"/>
      <c r="L10" s="493"/>
      <c r="M10" s="493"/>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row>
    <row r="11" spans="1:43" ht="26.25" customHeight="1">
      <c r="A11" s="209"/>
      <c r="B11" s="522" t="s">
        <v>647</v>
      </c>
      <c r="C11" s="522"/>
      <c r="D11" s="522"/>
      <c r="E11" s="522"/>
      <c r="F11" s="522"/>
      <c r="G11" s="522"/>
      <c r="H11" s="522"/>
      <c r="I11" s="522"/>
      <c r="J11" s="522"/>
      <c r="K11" s="522"/>
      <c r="L11" s="522"/>
      <c r="M11" s="522"/>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row>
    <row r="12" spans="1:43" ht="25.5" customHeight="1">
      <c r="A12" s="209"/>
      <c r="B12" s="508" t="s">
        <v>159</v>
      </c>
      <c r="C12" s="508"/>
      <c r="D12" s="508"/>
      <c r="E12" s="508"/>
      <c r="F12" s="508"/>
      <c r="G12" s="508"/>
      <c r="H12" s="508"/>
      <c r="I12" s="508"/>
      <c r="J12" s="508"/>
      <c r="K12" s="508"/>
      <c r="L12" s="508"/>
      <c r="M12" s="508"/>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row>
    <row r="13" spans="1:43" ht="15">
      <c r="A13" s="209"/>
      <c r="B13" s="432" t="s">
        <v>588</v>
      </c>
      <c r="C13" s="432"/>
      <c r="D13" s="432"/>
      <c r="E13" s="432"/>
      <c r="F13" s="432"/>
      <c r="G13" s="432"/>
      <c r="H13" s="432"/>
      <c r="I13" s="432"/>
      <c r="J13" s="432"/>
      <c r="K13" s="432"/>
      <c r="L13" s="432"/>
      <c r="M13" s="432"/>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row>
    <row r="14" spans="1:43" ht="22.5" customHeight="1">
      <c r="A14" s="209"/>
      <c r="B14" s="432" t="s">
        <v>590</v>
      </c>
      <c r="C14" s="432"/>
      <c r="D14" s="432"/>
      <c r="E14" s="432"/>
      <c r="F14" s="432"/>
      <c r="G14" s="432"/>
      <c r="H14" s="432"/>
      <c r="I14" s="432"/>
      <c r="J14" s="432"/>
      <c r="K14" s="432"/>
      <c r="L14" s="432"/>
      <c r="M14" s="432"/>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row>
    <row r="15" spans="1:43" s="39" customFormat="1" ht="9" customHeight="1">
      <c r="A15" s="114"/>
      <c r="B15" s="113"/>
      <c r="C15" s="113"/>
      <c r="D15" s="113"/>
      <c r="E15" s="113"/>
      <c r="F15" s="113"/>
      <c r="G15" s="113"/>
      <c r="H15" s="113"/>
      <c r="I15" s="113"/>
      <c r="J15" s="113"/>
      <c r="K15" s="113"/>
      <c r="L15" s="113"/>
      <c r="M15" s="113"/>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row>
    <row r="16" spans="1:43" s="39" customFormat="1" ht="18">
      <c r="A16" s="114"/>
      <c r="B16" s="151" t="s">
        <v>187</v>
      </c>
      <c r="C16" s="151" t="s">
        <v>237</v>
      </c>
      <c r="D16" s="151" t="s">
        <v>189</v>
      </c>
      <c r="E16" s="184" t="s">
        <v>190</v>
      </c>
      <c r="F16" s="153"/>
      <c r="G16" s="153"/>
      <c r="H16" s="153"/>
      <c r="I16" s="153"/>
      <c r="J16" s="153"/>
      <c r="K16" s="153"/>
      <c r="L16" s="153"/>
      <c r="M16" s="153"/>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row>
    <row r="17" spans="1:43" s="39" customFormat="1" ht="30">
      <c r="A17" s="114"/>
      <c r="B17" s="510" t="s">
        <v>39</v>
      </c>
      <c r="C17" s="510" t="s">
        <v>39</v>
      </c>
      <c r="D17" s="184" t="s">
        <v>200</v>
      </c>
      <c r="E17" s="362">
        <v>0.708</v>
      </c>
      <c r="F17" s="153"/>
      <c r="G17" s="153"/>
      <c r="H17" s="153"/>
      <c r="I17" s="153"/>
      <c r="J17" s="153"/>
      <c r="K17" s="153"/>
      <c r="L17" s="153"/>
      <c r="M17" s="153"/>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row>
    <row r="18" spans="1:43" s="39" customFormat="1" ht="14.25">
      <c r="A18" s="114"/>
      <c r="B18" s="510"/>
      <c r="C18" s="510"/>
      <c r="D18" s="184" t="s">
        <v>446</v>
      </c>
      <c r="E18" s="362">
        <v>708</v>
      </c>
      <c r="F18" s="153"/>
      <c r="G18" s="153"/>
      <c r="H18" s="153"/>
      <c r="I18" s="153"/>
      <c r="J18" s="153"/>
      <c r="K18" s="153"/>
      <c r="L18" s="153"/>
      <c r="M18" s="153"/>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row>
    <row r="19" spans="1:43" s="39" customFormat="1" ht="14.25">
      <c r="A19" s="114"/>
      <c r="B19" s="153"/>
      <c r="C19" s="153"/>
      <c r="D19" s="153"/>
      <c r="E19" s="153"/>
      <c r="F19" s="153"/>
      <c r="G19" s="153"/>
      <c r="H19" s="153"/>
      <c r="I19" s="153"/>
      <c r="J19" s="153"/>
      <c r="K19" s="153"/>
      <c r="L19" s="153"/>
      <c r="M19" s="153"/>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row>
    <row r="20" spans="2:43" ht="14.25">
      <c r="B20" s="553" t="s">
        <v>640</v>
      </c>
      <c r="C20" s="553"/>
      <c r="D20" s="553"/>
      <c r="E20" s="553"/>
      <c r="F20" s="553"/>
      <c r="G20" s="553"/>
      <c r="H20" s="553"/>
      <c r="I20" s="553"/>
      <c r="J20" s="553"/>
      <c r="K20" s="553"/>
      <c r="L20" s="341"/>
      <c r="M20" s="341"/>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row>
    <row r="21" s="209" customFormat="1" ht="14.25"/>
    <row r="22" s="209" customFormat="1" ht="14.25"/>
    <row r="23" s="209" customFormat="1" ht="14.25"/>
    <row r="24" s="209" customFormat="1" ht="14.25"/>
    <row r="25" s="209" customFormat="1" ht="14.25"/>
    <row r="26" s="209" customFormat="1" ht="14.25"/>
    <row r="27" s="209" customFormat="1" ht="14.25"/>
    <row r="28" s="209" customFormat="1" ht="14.25"/>
    <row r="29" s="209" customFormat="1" ht="14.25"/>
    <row r="30" s="209" customFormat="1" ht="14.25"/>
    <row r="31" s="209" customFormat="1" ht="14.25"/>
    <row r="32" s="209" customFormat="1" ht="14.25"/>
    <row r="33" s="209" customFormat="1" ht="14.25"/>
    <row r="34" s="209" customFormat="1" ht="14.25"/>
    <row r="35" s="209" customFormat="1" ht="14.25"/>
    <row r="36" s="209" customFormat="1" ht="14.25"/>
    <row r="37" s="209" customFormat="1" ht="14.25"/>
    <row r="38" s="209" customFormat="1" ht="14.25"/>
    <row r="39" s="209" customFormat="1" ht="14.25"/>
    <row r="40" s="209" customFormat="1" ht="14.25"/>
    <row r="41" s="209" customFormat="1" ht="14.25"/>
    <row r="42" s="209" customFormat="1" ht="14.25"/>
    <row r="43" s="209" customFormat="1" ht="14.25"/>
    <row r="44" s="209" customFormat="1" ht="14.25"/>
    <row r="45" s="209" customFormat="1" ht="14.25"/>
    <row r="46" s="209" customFormat="1" ht="14.25"/>
    <row r="47" s="209" customFormat="1" ht="14.25"/>
    <row r="48" s="209" customFormat="1" ht="14.25"/>
    <row r="49" s="209" customFormat="1" ht="14.25"/>
    <row r="50" s="209" customFormat="1" ht="14.25"/>
    <row r="51" s="209" customFormat="1" ht="14.25"/>
    <row r="52" s="209" customFormat="1" ht="14.25"/>
    <row r="53" s="209" customFormat="1" ht="14.25"/>
    <row r="54" s="209" customFormat="1" ht="14.25"/>
    <row r="55" s="209" customFormat="1" ht="14.25"/>
    <row r="56" s="209" customFormat="1" ht="14.25"/>
    <row r="57" s="209" customFormat="1" ht="14.25"/>
    <row r="58" s="209" customFormat="1" ht="14.25"/>
    <row r="59" s="209" customFormat="1" ht="14.25"/>
    <row r="60" s="209" customFormat="1" ht="14.25"/>
    <row r="61" s="209" customFormat="1" ht="14.25"/>
    <row r="62" s="209" customFormat="1" ht="14.25"/>
    <row r="63" s="209" customFormat="1" ht="14.25"/>
    <row r="64" s="209" customFormat="1" ht="14.25"/>
    <row r="65" s="209" customFormat="1" ht="14.25"/>
    <row r="66" s="209" customFormat="1" ht="14.25"/>
    <row r="67" s="209" customFormat="1" ht="14.25"/>
    <row r="68" s="209" customFormat="1" ht="14.25"/>
    <row r="69" s="209" customFormat="1" ht="14.25"/>
    <row r="70" s="209" customFormat="1" ht="14.25"/>
    <row r="71" s="209" customFormat="1" ht="14.25"/>
    <row r="72" s="209" customFormat="1" ht="14.25"/>
    <row r="73" s="209" customFormat="1" ht="14.25"/>
    <row r="74" s="209" customFormat="1" ht="14.25"/>
    <row r="75" s="209" customFormat="1" ht="14.25"/>
    <row r="76" s="209" customFormat="1" ht="14.25"/>
    <row r="77" s="209" customFormat="1" ht="14.25"/>
    <row r="78" s="209" customFormat="1" ht="14.25"/>
    <row r="79" s="209" customFormat="1" ht="14.25"/>
    <row r="80" s="209" customFormat="1" ht="14.25"/>
    <row r="81" s="209" customFormat="1" ht="14.25"/>
    <row r="82" s="209" customFormat="1" ht="14.25"/>
    <row r="83" s="209" customFormat="1" ht="14.25"/>
    <row r="84" s="209" customFormat="1" ht="14.25"/>
    <row r="85" s="209" customFormat="1" ht="14.25"/>
    <row r="86" s="209" customFormat="1" ht="14.25"/>
    <row r="87" s="209" customFormat="1" ht="14.25"/>
    <row r="88" s="209" customFormat="1" ht="14.25"/>
    <row r="89" s="209" customFormat="1" ht="14.25"/>
    <row r="90" s="209" customFormat="1" ht="14.25"/>
    <row r="91" s="209" customFormat="1" ht="14.25"/>
    <row r="92" s="209" customFormat="1" ht="14.25"/>
    <row r="93" s="209" customFormat="1" ht="14.25"/>
    <row r="94" s="209" customFormat="1" ht="14.25"/>
    <row r="95" s="209" customFormat="1" ht="14.25"/>
    <row r="96" s="209" customFormat="1" ht="14.25"/>
    <row r="97" s="209" customFormat="1" ht="14.25"/>
  </sheetData>
  <sheetProtection/>
  <mergeCells count="12">
    <mergeCell ref="A1:F1"/>
    <mergeCell ref="B13:M13"/>
    <mergeCell ref="B14:M14"/>
    <mergeCell ref="B8:M8"/>
    <mergeCell ref="B9:M9"/>
    <mergeCell ref="B10:M10"/>
    <mergeCell ref="B11:M11"/>
    <mergeCell ref="B12:M12"/>
    <mergeCell ref="B17:B18"/>
    <mergeCell ref="C17:C18"/>
    <mergeCell ref="B20:K20"/>
    <mergeCell ref="A2:F2"/>
  </mergeCells>
  <hyperlinks>
    <hyperlink ref="A3" location="Index!A1" display="Index"/>
    <hyperlink ref="B11:M11" location="'Water supply'!A1" display="●  In order to provide a full picture of their Scope 3 water emissions, you should also refer to the ‘water supply’ listing, as both portions, supply and treatment, should be reported on for water."/>
  </hyperlinks>
  <printOptions/>
  <pageMargins left="0.7" right="0.7" top="0.75" bottom="0.75" header="0.3" footer="0.3"/>
  <pageSetup fitToHeight="0" fitToWidth="1" horizontalDpi="600" verticalDpi="600" orientation="landscape" paperSize="9" scale="78" r:id="rId3"/>
  <legacyDrawing r:id="rId2"/>
</worksheet>
</file>

<file path=xl/worksheets/sheet12.xml><?xml version="1.0" encoding="utf-8"?>
<worksheet xmlns="http://schemas.openxmlformats.org/spreadsheetml/2006/main" xmlns:r="http://schemas.openxmlformats.org/officeDocument/2006/relationships">
  <sheetPr>
    <tabColor theme="5" tint="0.39998000860214233"/>
    <pageSetUpPr fitToPage="1"/>
  </sheetPr>
  <dimension ref="A1:AO94"/>
  <sheetViews>
    <sheetView zoomScalePageLayoutView="0" workbookViewId="0" topLeftCell="A1">
      <pane xSplit="1" ySplit="3" topLeftCell="B23" activePane="bottomRight" state="frozen"/>
      <selection pane="topLeft" activeCell="A1" sqref="A1"/>
      <selection pane="topRight" activeCell="B1" sqref="B1"/>
      <selection pane="bottomLeft" activeCell="A4" sqref="A4"/>
      <selection pane="bottomRight" activeCell="G19" sqref="G19"/>
    </sheetView>
  </sheetViews>
  <sheetFormatPr defaultColWidth="11.140625" defaultRowHeight="15"/>
  <cols>
    <col min="1" max="1" width="5.7109375" style="37" bestFit="1" customWidth="1"/>
    <col min="2" max="2" width="16.7109375" style="35" customWidth="1"/>
    <col min="3" max="3" width="43.7109375" style="35" customWidth="1"/>
    <col min="4" max="4" width="8.421875" style="35" customWidth="1"/>
    <col min="5" max="5" width="28.7109375" style="35" customWidth="1"/>
    <col min="6" max="9" width="18.7109375" style="35" customWidth="1"/>
    <col min="10" max="10" width="5.00390625" style="35" customWidth="1"/>
    <col min="11" max="11" width="3.28125" style="35" customWidth="1"/>
    <col min="12" max="12" width="2.28125" style="35" customWidth="1"/>
    <col min="13" max="13" width="1.8515625" style="35" customWidth="1"/>
    <col min="14" max="16384" width="11.140625" style="35" customWidth="1"/>
  </cols>
  <sheetData>
    <row r="1" spans="1:6" s="137" customFormat="1" ht="11.25">
      <c r="A1" s="448" t="str">
        <f>Introduction!$A$1</f>
        <v>UK Government GHG Conversion Factors for Company Reporting</v>
      </c>
      <c r="B1" s="448"/>
      <c r="C1" s="448"/>
      <c r="D1" s="448"/>
      <c r="E1" s="448"/>
      <c r="F1" s="448"/>
    </row>
    <row r="2" spans="1:41" ht="21">
      <c r="A2" s="442" t="str">
        <f ca="1">MID(CELL("filename",$B$2),FIND("]",CELL("filename",$B$2))+1,256)</f>
        <v>Material use</v>
      </c>
      <c r="B2" s="442"/>
      <c r="C2" s="442"/>
      <c r="D2" s="442"/>
      <c r="E2" s="442"/>
      <c r="F2" s="442"/>
      <c r="G2" s="37"/>
      <c r="H2" s="37"/>
      <c r="I2" s="37"/>
      <c r="J2" s="37"/>
      <c r="K2" s="37"/>
      <c r="L2" s="37"/>
      <c r="M2" s="37"/>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row>
    <row r="3" spans="1:41" s="393" customFormat="1" ht="12.75">
      <c r="A3" s="139" t="s">
        <v>184</v>
      </c>
      <c r="B3" s="391"/>
      <c r="C3" s="392"/>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row>
    <row r="4" spans="1:41" s="141" customFormat="1" ht="7.5" thickBo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row>
    <row r="5" spans="2:41" ht="26.25" thickTop="1">
      <c r="B5" s="4" t="s">
        <v>12</v>
      </c>
      <c r="C5" s="78" t="s">
        <v>58</v>
      </c>
      <c r="D5" s="102" t="s">
        <v>142</v>
      </c>
      <c r="E5" s="55">
        <f>Introduction!$C$5</f>
        <v>43312</v>
      </c>
      <c r="F5" s="102" t="s">
        <v>173</v>
      </c>
      <c r="G5" s="55" t="str">
        <f>Introduction!E5</f>
        <v>Standard Set</v>
      </c>
      <c r="H5" s="37"/>
      <c r="I5" s="37"/>
      <c r="J5" s="37"/>
      <c r="K5" s="37"/>
      <c r="L5" s="37"/>
      <c r="M5" s="37"/>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row>
    <row r="6" spans="2:41" ht="15.75" thickBot="1">
      <c r="B6" s="105" t="s">
        <v>135</v>
      </c>
      <c r="C6" s="72" t="s">
        <v>101</v>
      </c>
      <c r="D6" s="93" t="s">
        <v>33</v>
      </c>
      <c r="E6" s="58">
        <f>Introduction!C6</f>
        <v>1</v>
      </c>
      <c r="F6" s="93" t="s">
        <v>20</v>
      </c>
      <c r="G6" s="121">
        <f>UpdateYear</f>
        <v>2017</v>
      </c>
      <c r="H6" s="37"/>
      <c r="I6" s="37"/>
      <c r="J6" s="37"/>
      <c r="K6" s="37"/>
      <c r="L6" s="37"/>
      <c r="M6" s="37"/>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row>
    <row r="7" spans="2:41" ht="16.5" thickBot="1" thickTop="1">
      <c r="B7" s="37"/>
      <c r="C7" s="37"/>
      <c r="D7" s="37"/>
      <c r="E7" s="37"/>
      <c r="F7" s="37"/>
      <c r="G7" s="37"/>
      <c r="H7" s="37"/>
      <c r="I7" s="37"/>
      <c r="J7" s="37"/>
      <c r="K7" s="37"/>
      <c r="L7" s="37"/>
      <c r="M7" s="37"/>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row>
    <row r="8" spans="1:41" s="46" customFormat="1" ht="66" customHeight="1" thickBot="1" thickTop="1">
      <c r="A8" s="51"/>
      <c r="B8" s="517" t="s">
        <v>769</v>
      </c>
      <c r="C8" s="518"/>
      <c r="D8" s="518"/>
      <c r="E8" s="518"/>
      <c r="F8" s="518"/>
      <c r="G8" s="518"/>
      <c r="H8" s="518"/>
      <c r="I8" s="518"/>
      <c r="J8" s="518"/>
      <c r="K8" s="518"/>
      <c r="L8" s="518"/>
      <c r="M8" s="519"/>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row>
    <row r="9" spans="2:13" s="209" customFormat="1" ht="15.75" thickTop="1">
      <c r="B9" s="432"/>
      <c r="C9" s="432"/>
      <c r="D9" s="432"/>
      <c r="E9" s="432"/>
      <c r="F9" s="432"/>
      <c r="G9" s="432"/>
      <c r="H9" s="432"/>
      <c r="I9" s="432"/>
      <c r="J9" s="432"/>
      <c r="K9" s="432"/>
      <c r="L9" s="432"/>
      <c r="M9" s="432"/>
    </row>
    <row r="10" spans="2:13" s="209" customFormat="1" ht="15" customHeight="1">
      <c r="B10" s="493" t="s">
        <v>174</v>
      </c>
      <c r="C10" s="493"/>
      <c r="D10" s="493"/>
      <c r="E10" s="493"/>
      <c r="F10" s="493"/>
      <c r="G10" s="493"/>
      <c r="H10" s="493"/>
      <c r="I10" s="493"/>
      <c r="J10" s="493"/>
      <c r="K10" s="493"/>
      <c r="L10" s="493"/>
      <c r="M10" s="493"/>
    </row>
    <row r="11" spans="2:13" s="209" customFormat="1" ht="18.75" customHeight="1">
      <c r="B11" s="432" t="s">
        <v>773</v>
      </c>
      <c r="C11" s="432"/>
      <c r="D11" s="432"/>
      <c r="E11" s="432"/>
      <c r="F11" s="432"/>
      <c r="G11" s="432"/>
      <c r="H11" s="432"/>
      <c r="I11" s="432"/>
      <c r="J11" s="432"/>
      <c r="K11" s="432"/>
      <c r="L11" s="432"/>
      <c r="M11" s="432"/>
    </row>
    <row r="12" spans="2:13" s="209" customFormat="1" ht="20.25" customHeight="1">
      <c r="B12" s="432" t="s">
        <v>774</v>
      </c>
      <c r="C12" s="432"/>
      <c r="D12" s="432"/>
      <c r="E12" s="432"/>
      <c r="F12" s="432"/>
      <c r="G12" s="432"/>
      <c r="H12" s="432"/>
      <c r="I12" s="432"/>
      <c r="J12" s="432"/>
      <c r="K12" s="432"/>
      <c r="L12" s="432"/>
      <c r="M12" s="432"/>
    </row>
    <row r="13" spans="2:13" s="37" customFormat="1" ht="33.75" customHeight="1">
      <c r="B13" s="432" t="s">
        <v>775</v>
      </c>
      <c r="C13" s="432"/>
      <c r="D13" s="432"/>
      <c r="E13" s="432"/>
      <c r="F13" s="432"/>
      <c r="G13" s="432"/>
      <c r="H13" s="432"/>
      <c r="I13" s="432"/>
      <c r="J13" s="432"/>
      <c r="K13" s="432"/>
      <c r="L13" s="432"/>
      <c r="M13" s="432"/>
    </row>
    <row r="14" spans="2:13" s="37" customFormat="1" ht="7.5" customHeight="1">
      <c r="B14" s="398"/>
      <c r="C14" s="398"/>
      <c r="D14" s="398"/>
      <c r="E14" s="398"/>
      <c r="F14" s="398"/>
      <c r="G14" s="398"/>
      <c r="H14" s="398"/>
      <c r="I14" s="398"/>
      <c r="J14" s="398"/>
      <c r="K14" s="398"/>
      <c r="L14" s="398"/>
      <c r="M14" s="398"/>
    </row>
    <row r="15" spans="2:13" s="37" customFormat="1" ht="17.25" customHeight="1">
      <c r="B15" s="508" t="s">
        <v>776</v>
      </c>
      <c r="C15" s="508"/>
      <c r="D15" s="508"/>
      <c r="E15" s="508"/>
      <c r="F15" s="508"/>
      <c r="G15" s="508"/>
      <c r="H15" s="508"/>
      <c r="I15" s="508"/>
      <c r="J15" s="508"/>
      <c r="K15" s="508"/>
      <c r="L15" s="508"/>
      <c r="M15" s="508"/>
    </row>
    <row r="16" spans="2:13" s="37" customFormat="1" ht="65.25" customHeight="1">
      <c r="B16" s="432" t="s">
        <v>777</v>
      </c>
      <c r="C16" s="432"/>
      <c r="D16" s="432"/>
      <c r="E16" s="432"/>
      <c r="F16" s="432"/>
      <c r="G16" s="432"/>
      <c r="H16" s="432"/>
      <c r="I16" s="432"/>
      <c r="J16" s="432"/>
      <c r="K16" s="432"/>
      <c r="L16" s="432"/>
      <c r="M16" s="432"/>
    </row>
    <row r="17" spans="2:13" s="37" customFormat="1" ht="20.25" customHeight="1">
      <c r="B17" s="432" t="s">
        <v>778</v>
      </c>
      <c r="C17" s="432"/>
      <c r="D17" s="432"/>
      <c r="E17" s="432"/>
      <c r="F17" s="432"/>
      <c r="G17" s="432"/>
      <c r="H17" s="432"/>
      <c r="I17" s="432"/>
      <c r="J17" s="432"/>
      <c r="K17" s="432"/>
      <c r="L17" s="432"/>
      <c r="M17" s="432"/>
    </row>
    <row r="18" spans="2:13" s="114" customFormat="1" ht="15">
      <c r="B18" s="113"/>
      <c r="C18" s="113"/>
      <c r="D18" s="113"/>
      <c r="E18" s="113"/>
      <c r="F18" s="113"/>
      <c r="G18" s="113"/>
      <c r="H18" s="113"/>
      <c r="I18" s="113"/>
      <c r="J18" s="113"/>
      <c r="K18" s="113"/>
      <c r="L18" s="113"/>
      <c r="M18" s="113"/>
    </row>
    <row r="19" spans="2:13" s="209" customFormat="1" ht="15">
      <c r="B19" s="114"/>
      <c r="C19" s="114"/>
      <c r="D19" s="114"/>
      <c r="E19" s="399" t="s">
        <v>779</v>
      </c>
      <c r="F19" s="399" t="s">
        <v>780</v>
      </c>
      <c r="G19" s="399" t="s">
        <v>781</v>
      </c>
      <c r="H19" s="399" t="s">
        <v>782</v>
      </c>
      <c r="I19" s="114"/>
      <c r="J19" s="114"/>
      <c r="K19" s="114"/>
      <c r="L19" s="114"/>
      <c r="M19" s="114"/>
    </row>
    <row r="20" spans="2:13" s="209" customFormat="1" ht="18">
      <c r="B20" s="146" t="s">
        <v>187</v>
      </c>
      <c r="C20" s="146" t="s">
        <v>783</v>
      </c>
      <c r="D20" s="146" t="s">
        <v>189</v>
      </c>
      <c r="E20" s="147" t="s">
        <v>190</v>
      </c>
      <c r="F20" s="147" t="s">
        <v>190</v>
      </c>
      <c r="G20" s="147" t="s">
        <v>190</v>
      </c>
      <c r="H20" s="147" t="s">
        <v>190</v>
      </c>
      <c r="I20" s="114"/>
      <c r="J20" s="114"/>
      <c r="K20" s="114"/>
      <c r="L20" s="114"/>
      <c r="M20" s="114"/>
    </row>
    <row r="21" spans="2:13" s="209" customFormat="1" ht="15">
      <c r="B21" s="509" t="s">
        <v>784</v>
      </c>
      <c r="C21" s="147" t="s">
        <v>785</v>
      </c>
      <c r="D21" s="147" t="s">
        <v>195</v>
      </c>
      <c r="E21" s="404">
        <v>7.92065675</v>
      </c>
      <c r="F21" s="404">
        <v>2.21</v>
      </c>
      <c r="G21" s="404">
        <v>3.2901067499999996</v>
      </c>
      <c r="H21" s="404">
        <v>3.2901067499999996</v>
      </c>
      <c r="I21" s="114"/>
      <c r="J21" s="114"/>
      <c r="K21" s="114"/>
      <c r="L21" s="114"/>
      <c r="M21" s="114"/>
    </row>
    <row r="22" spans="2:13" s="209" customFormat="1" ht="15">
      <c r="B22" s="509"/>
      <c r="C22" s="147" t="s">
        <v>786</v>
      </c>
      <c r="D22" s="147" t="s">
        <v>195</v>
      </c>
      <c r="E22" s="404">
        <v>69</v>
      </c>
      <c r="F22" s="405"/>
      <c r="G22" s="404">
        <v>5.9</v>
      </c>
      <c r="H22" s="405"/>
      <c r="I22" s="114"/>
      <c r="J22" s="114"/>
      <c r="K22" s="114"/>
      <c r="L22" s="114"/>
      <c r="M22" s="114"/>
    </row>
    <row r="23" spans="2:13" s="209" customFormat="1" ht="15">
      <c r="B23" s="509"/>
      <c r="C23" s="147" t="s">
        <v>787</v>
      </c>
      <c r="D23" s="147" t="s">
        <v>195</v>
      </c>
      <c r="E23" s="404">
        <v>27</v>
      </c>
      <c r="F23" s="405"/>
      <c r="G23" s="405"/>
      <c r="H23" s="405"/>
      <c r="I23" s="114"/>
      <c r="J23" s="114"/>
      <c r="K23" s="114"/>
      <c r="L23" s="114"/>
      <c r="M23" s="114"/>
    </row>
    <row r="24" spans="2:13" s="209" customFormat="1" ht="15">
      <c r="B24" s="509"/>
      <c r="C24" s="147" t="s">
        <v>788</v>
      </c>
      <c r="D24" s="147" t="s">
        <v>195</v>
      </c>
      <c r="E24" s="404">
        <v>39.21249182857798</v>
      </c>
      <c r="F24" s="404">
        <v>1.7382608695652175</v>
      </c>
      <c r="G24" s="405"/>
      <c r="H24" s="404">
        <v>28.75010675</v>
      </c>
      <c r="I24" s="114"/>
      <c r="J24" s="114"/>
      <c r="K24" s="114"/>
      <c r="L24" s="114"/>
      <c r="M24" s="114"/>
    </row>
    <row r="25" spans="2:13" s="209" customFormat="1" ht="15">
      <c r="B25" s="509"/>
      <c r="C25" s="147" t="s">
        <v>789</v>
      </c>
      <c r="D25" s="147" t="s">
        <v>195</v>
      </c>
      <c r="E25" s="404">
        <v>241.92065675</v>
      </c>
      <c r="F25" s="405"/>
      <c r="G25" s="404">
        <v>3.2901067499999996</v>
      </c>
      <c r="H25" s="405"/>
      <c r="I25" s="114"/>
      <c r="J25" s="114"/>
      <c r="K25" s="114"/>
      <c r="L25" s="114"/>
      <c r="M25" s="114"/>
    </row>
    <row r="26" spans="2:13" s="209" customFormat="1" ht="15">
      <c r="B26" s="509"/>
      <c r="C26" s="147" t="s">
        <v>790</v>
      </c>
      <c r="D26" s="147" t="s">
        <v>195</v>
      </c>
      <c r="E26" s="404">
        <v>131.92065675</v>
      </c>
      <c r="F26" s="405"/>
      <c r="G26" s="404">
        <v>3.2901067499999996</v>
      </c>
      <c r="H26" s="404">
        <v>3.2901067499999996</v>
      </c>
      <c r="I26" s="114"/>
      <c r="J26" s="114"/>
      <c r="K26" s="114"/>
      <c r="L26" s="114"/>
      <c r="M26" s="114"/>
    </row>
    <row r="27" spans="2:13" s="209" customFormat="1" ht="15">
      <c r="B27" s="509"/>
      <c r="C27" s="147" t="s">
        <v>791</v>
      </c>
      <c r="D27" s="147" t="s">
        <v>195</v>
      </c>
      <c r="E27" s="404">
        <v>1861.92065675</v>
      </c>
      <c r="F27" s="405"/>
      <c r="G27" s="405"/>
      <c r="H27" s="404">
        <v>1852.250529921422</v>
      </c>
      <c r="I27" s="114"/>
      <c r="J27" s="114"/>
      <c r="K27" s="114"/>
      <c r="L27" s="114"/>
      <c r="M27" s="114"/>
    </row>
    <row r="28" spans="2:30" ht="15">
      <c r="B28" s="509"/>
      <c r="C28" s="147" t="s">
        <v>792</v>
      </c>
      <c r="D28" s="147" t="s">
        <v>195</v>
      </c>
      <c r="E28" s="404">
        <v>4239.1</v>
      </c>
      <c r="F28" s="405"/>
      <c r="G28" s="405"/>
      <c r="H28" s="404">
        <v>336.10000000000036</v>
      </c>
      <c r="I28" s="114"/>
      <c r="J28" s="114"/>
      <c r="K28" s="114"/>
      <c r="L28" s="114"/>
      <c r="M28" s="114"/>
      <c r="N28" s="209"/>
      <c r="O28" s="209"/>
      <c r="P28" s="209"/>
      <c r="Q28" s="209"/>
      <c r="R28" s="209"/>
      <c r="S28" s="209"/>
      <c r="T28" s="209"/>
      <c r="U28" s="209"/>
      <c r="V28" s="209"/>
      <c r="W28" s="209"/>
      <c r="X28" s="209"/>
      <c r="Y28" s="209"/>
      <c r="Z28" s="209"/>
      <c r="AA28" s="209"/>
      <c r="AB28" s="209"/>
      <c r="AC28" s="209"/>
      <c r="AD28" s="209"/>
    </row>
    <row r="29" spans="2:30" ht="15">
      <c r="B29" s="509"/>
      <c r="C29" s="147" t="s">
        <v>793</v>
      </c>
      <c r="D29" s="147" t="s">
        <v>195</v>
      </c>
      <c r="E29" s="405"/>
      <c r="F29" s="405"/>
      <c r="G29" s="405"/>
      <c r="H29" s="404">
        <v>1.08010675</v>
      </c>
      <c r="I29" s="114"/>
      <c r="J29" s="114"/>
      <c r="K29" s="114"/>
      <c r="L29" s="114"/>
      <c r="M29" s="114"/>
      <c r="N29" s="209"/>
      <c r="O29" s="209"/>
      <c r="P29" s="209"/>
      <c r="Q29" s="209"/>
      <c r="R29" s="209"/>
      <c r="S29" s="209"/>
      <c r="T29" s="209"/>
      <c r="U29" s="209"/>
      <c r="V29" s="209"/>
      <c r="W29" s="209"/>
      <c r="X29" s="209"/>
      <c r="Y29" s="209"/>
      <c r="Z29" s="209"/>
      <c r="AA29" s="209"/>
      <c r="AB29" s="209"/>
      <c r="AC29" s="209"/>
      <c r="AD29" s="209"/>
    </row>
    <row r="30" spans="2:30" ht="15">
      <c r="B30" s="509"/>
      <c r="C30" s="147" t="s">
        <v>794</v>
      </c>
      <c r="D30" s="147" t="s">
        <v>195</v>
      </c>
      <c r="E30" s="404">
        <v>1401</v>
      </c>
      <c r="F30" s="405"/>
      <c r="G30" s="405"/>
      <c r="H30" s="404">
        <v>676</v>
      </c>
      <c r="I30" s="114"/>
      <c r="J30" s="114"/>
      <c r="K30" s="114"/>
      <c r="L30" s="114"/>
      <c r="M30" s="114"/>
      <c r="N30" s="209"/>
      <c r="O30" s="209"/>
      <c r="P30" s="209"/>
      <c r="Q30" s="209"/>
      <c r="R30" s="209"/>
      <c r="S30" s="209"/>
      <c r="T30" s="209"/>
      <c r="U30" s="209"/>
      <c r="V30" s="209"/>
      <c r="W30" s="209"/>
      <c r="X30" s="209"/>
      <c r="Y30" s="209"/>
      <c r="Z30" s="209"/>
      <c r="AA30" s="209"/>
      <c r="AB30" s="209"/>
      <c r="AC30" s="209"/>
      <c r="AD30" s="209"/>
    </row>
    <row r="31" spans="2:30" ht="15">
      <c r="B31" s="509"/>
      <c r="C31" s="147" t="s">
        <v>795</v>
      </c>
      <c r="D31" s="147" t="s">
        <v>195</v>
      </c>
      <c r="E31" s="404">
        <v>120.05000000000001</v>
      </c>
      <c r="F31" s="405"/>
      <c r="G31" s="405"/>
      <c r="H31" s="404">
        <v>32.17</v>
      </c>
      <c r="I31" s="114"/>
      <c r="J31" s="114"/>
      <c r="K31" s="114"/>
      <c r="L31" s="114"/>
      <c r="M31" s="114"/>
      <c r="N31" s="209"/>
      <c r="O31" s="209"/>
      <c r="P31" s="209"/>
      <c r="Q31" s="209"/>
      <c r="R31" s="209"/>
      <c r="S31" s="209"/>
      <c r="T31" s="209"/>
      <c r="U31" s="209"/>
      <c r="V31" s="209"/>
      <c r="W31" s="209"/>
      <c r="X31" s="209"/>
      <c r="Y31" s="209"/>
      <c r="Z31" s="209"/>
      <c r="AA31" s="209"/>
      <c r="AB31" s="209"/>
      <c r="AC31" s="209"/>
      <c r="AD31" s="209"/>
    </row>
    <row r="32" spans="2:30" ht="15">
      <c r="B32" s="509"/>
      <c r="C32" s="147" t="s">
        <v>796</v>
      </c>
      <c r="D32" s="147" t="s">
        <v>195</v>
      </c>
      <c r="E32" s="404">
        <v>3337.4697142857144</v>
      </c>
      <c r="F32" s="404">
        <v>739.0998480000001</v>
      </c>
      <c r="G32" s="404">
        <v>308.553768</v>
      </c>
      <c r="H32" s="404">
        <v>0</v>
      </c>
      <c r="I32" s="114"/>
      <c r="J32" s="114"/>
      <c r="K32" s="114"/>
      <c r="L32" s="114"/>
      <c r="M32" s="114"/>
      <c r="N32" s="209"/>
      <c r="O32" s="209"/>
      <c r="P32" s="209"/>
      <c r="Q32" s="209"/>
      <c r="R32" s="209"/>
      <c r="S32" s="209"/>
      <c r="T32" s="209"/>
      <c r="U32" s="209"/>
      <c r="V32" s="209"/>
      <c r="W32" s="209"/>
      <c r="X32" s="209"/>
      <c r="Y32" s="209"/>
      <c r="Z32" s="209"/>
      <c r="AA32" s="209"/>
      <c r="AB32" s="209"/>
      <c r="AC32" s="209"/>
      <c r="AD32" s="209"/>
    </row>
    <row r="33" spans="2:30" ht="15">
      <c r="B33" s="509"/>
      <c r="C33" s="147" t="s">
        <v>797</v>
      </c>
      <c r="D33" s="147" t="s">
        <v>195</v>
      </c>
      <c r="E33" s="404">
        <v>408.7909830636315</v>
      </c>
      <c r="F33" s="404">
        <v>39.27084810299491</v>
      </c>
      <c r="G33" s="404">
        <v>259.7738372093023</v>
      </c>
      <c r="H33" s="404">
        <v>94.6083252250555</v>
      </c>
      <c r="I33" s="114"/>
      <c r="J33" s="114"/>
      <c r="K33" s="114"/>
      <c r="L33" s="114"/>
      <c r="M33" s="114"/>
      <c r="N33" s="209"/>
      <c r="O33" s="209"/>
      <c r="P33" s="209"/>
      <c r="Q33" s="209"/>
      <c r="R33" s="209"/>
      <c r="S33" s="209"/>
      <c r="T33" s="209"/>
      <c r="U33" s="209"/>
      <c r="V33" s="209"/>
      <c r="W33" s="209"/>
      <c r="X33" s="209"/>
      <c r="Y33" s="209"/>
      <c r="Z33" s="209"/>
      <c r="AA33" s="209"/>
      <c r="AB33" s="209"/>
      <c r="AC33" s="209"/>
      <c r="AD33" s="209"/>
    </row>
    <row r="34" spans="2:30" ht="15">
      <c r="B34" s="114"/>
      <c r="C34" s="114"/>
      <c r="D34" s="114"/>
      <c r="E34" s="114"/>
      <c r="F34" s="114"/>
      <c r="G34" s="114"/>
      <c r="H34" s="114"/>
      <c r="I34" s="114"/>
      <c r="J34" s="114"/>
      <c r="K34" s="114"/>
      <c r="L34" s="114"/>
      <c r="M34" s="114"/>
      <c r="N34" s="209"/>
      <c r="O34" s="209"/>
      <c r="P34" s="209"/>
      <c r="Q34" s="209"/>
      <c r="R34" s="209"/>
      <c r="S34" s="209"/>
      <c r="T34" s="209"/>
      <c r="U34" s="209"/>
      <c r="V34" s="209"/>
      <c r="W34" s="209"/>
      <c r="X34" s="209"/>
      <c r="Y34" s="209"/>
      <c r="Z34" s="209"/>
      <c r="AA34" s="209"/>
      <c r="AB34" s="209"/>
      <c r="AC34" s="209"/>
      <c r="AD34" s="209"/>
    </row>
    <row r="35" spans="2:30" ht="15">
      <c r="B35" s="114"/>
      <c r="C35" s="114"/>
      <c r="D35" s="114"/>
      <c r="E35" s="114"/>
      <c r="F35" s="114"/>
      <c r="G35" s="114"/>
      <c r="H35" s="114"/>
      <c r="I35" s="114"/>
      <c r="J35" s="114"/>
      <c r="K35" s="114"/>
      <c r="L35" s="114"/>
      <c r="M35" s="114"/>
      <c r="N35" s="209"/>
      <c r="O35" s="209"/>
      <c r="P35" s="209"/>
      <c r="Q35" s="209"/>
      <c r="R35" s="209"/>
      <c r="S35" s="209"/>
      <c r="T35" s="209"/>
      <c r="U35" s="209"/>
      <c r="V35" s="209"/>
      <c r="W35" s="209"/>
      <c r="X35" s="209"/>
      <c r="Y35" s="209"/>
      <c r="Z35" s="209"/>
      <c r="AA35" s="209"/>
      <c r="AB35" s="209"/>
      <c r="AC35" s="209"/>
      <c r="AD35" s="209"/>
    </row>
    <row r="36" spans="2:30" ht="15">
      <c r="B36" s="114"/>
      <c r="C36" s="114"/>
      <c r="D36" s="114"/>
      <c r="E36" s="399" t="s">
        <v>779</v>
      </c>
      <c r="F36" s="399" t="s">
        <v>780</v>
      </c>
      <c r="G36" s="399" t="s">
        <v>781</v>
      </c>
      <c r="H36" s="399" t="s">
        <v>798</v>
      </c>
      <c r="I36" s="114"/>
      <c r="J36" s="114"/>
      <c r="K36" s="114"/>
      <c r="L36" s="114"/>
      <c r="M36" s="114"/>
      <c r="N36" s="209"/>
      <c r="O36" s="209"/>
      <c r="P36" s="209"/>
      <c r="Q36" s="209"/>
      <c r="R36" s="209"/>
      <c r="S36" s="209"/>
      <c r="T36" s="209"/>
      <c r="U36" s="209"/>
      <c r="V36" s="209"/>
      <c r="W36" s="209"/>
      <c r="X36" s="209"/>
      <c r="Y36" s="209"/>
      <c r="Z36" s="209"/>
      <c r="AA36" s="209"/>
      <c r="AB36" s="209"/>
      <c r="AC36" s="209"/>
      <c r="AD36" s="209"/>
    </row>
    <row r="37" spans="2:30" ht="18">
      <c r="B37" s="146" t="s">
        <v>187</v>
      </c>
      <c r="C37" s="146" t="s">
        <v>783</v>
      </c>
      <c r="D37" s="146" t="s">
        <v>189</v>
      </c>
      <c r="E37" s="147" t="s">
        <v>190</v>
      </c>
      <c r="F37" s="147" t="s">
        <v>190</v>
      </c>
      <c r="G37" s="147" t="s">
        <v>190</v>
      </c>
      <c r="H37" s="147" t="s">
        <v>190</v>
      </c>
      <c r="I37" s="114"/>
      <c r="J37" s="114"/>
      <c r="K37" s="114"/>
      <c r="L37" s="114"/>
      <c r="M37" s="114"/>
      <c r="N37" s="209"/>
      <c r="O37" s="209"/>
      <c r="P37" s="209"/>
      <c r="Q37" s="209"/>
      <c r="R37" s="209"/>
      <c r="S37" s="209"/>
      <c r="T37" s="209"/>
      <c r="U37" s="209"/>
      <c r="V37" s="209"/>
      <c r="W37" s="209"/>
      <c r="X37" s="209"/>
      <c r="Y37" s="209"/>
      <c r="Z37" s="209"/>
      <c r="AA37" s="209"/>
      <c r="AB37" s="209"/>
      <c r="AC37" s="209"/>
      <c r="AD37" s="209"/>
    </row>
    <row r="38" spans="2:30" ht="15">
      <c r="B38" s="509" t="s">
        <v>169</v>
      </c>
      <c r="C38" s="147" t="s">
        <v>799</v>
      </c>
      <c r="D38" s="147" t="s">
        <v>195</v>
      </c>
      <c r="E38" s="406">
        <v>928.5997399999999</v>
      </c>
      <c r="F38" s="407"/>
      <c r="G38" s="407"/>
      <c r="H38" s="408">
        <v>795.473019379845</v>
      </c>
      <c r="I38" s="114"/>
      <c r="J38" s="114"/>
      <c r="K38" s="114"/>
      <c r="L38" s="114"/>
      <c r="M38" s="114"/>
      <c r="N38" s="209"/>
      <c r="O38" s="209"/>
      <c r="P38" s="209"/>
      <c r="Q38" s="209"/>
      <c r="R38" s="209"/>
      <c r="S38" s="209"/>
      <c r="T38" s="209"/>
      <c r="U38" s="209"/>
      <c r="V38" s="209"/>
      <c r="W38" s="209"/>
      <c r="X38" s="209"/>
      <c r="Y38" s="209"/>
      <c r="Z38" s="209"/>
      <c r="AA38" s="209"/>
      <c r="AB38" s="209"/>
      <c r="AC38" s="209"/>
      <c r="AD38" s="209"/>
    </row>
    <row r="39" spans="2:30" ht="15">
      <c r="B39" s="509"/>
      <c r="C39" s="147" t="s">
        <v>800</v>
      </c>
      <c r="D39" s="147" t="s">
        <v>195</v>
      </c>
      <c r="E39" s="406">
        <v>895</v>
      </c>
      <c r="F39" s="407"/>
      <c r="G39" s="408">
        <v>19</v>
      </c>
      <c r="H39" s="408">
        <v>529</v>
      </c>
      <c r="I39" s="114"/>
      <c r="J39" s="114"/>
      <c r="K39" s="114"/>
      <c r="L39" s="114"/>
      <c r="M39" s="114"/>
      <c r="N39" s="209"/>
      <c r="O39" s="209"/>
      <c r="P39" s="209"/>
      <c r="Q39" s="209"/>
      <c r="R39" s="209"/>
      <c r="S39" s="209"/>
      <c r="T39" s="209"/>
      <c r="U39" s="209"/>
      <c r="V39" s="209"/>
      <c r="W39" s="209"/>
      <c r="X39" s="209"/>
      <c r="Y39" s="209"/>
      <c r="Z39" s="209"/>
      <c r="AA39" s="209"/>
      <c r="AB39" s="209"/>
      <c r="AC39" s="209"/>
      <c r="AD39" s="209"/>
    </row>
    <row r="40" spans="2:30" ht="15">
      <c r="B40" s="509"/>
      <c r="C40" s="147" t="s">
        <v>801</v>
      </c>
      <c r="D40" s="147" t="s">
        <v>195</v>
      </c>
      <c r="E40" s="406">
        <v>22310</v>
      </c>
      <c r="F40" s="408">
        <v>152.24999999999997</v>
      </c>
      <c r="G40" s="408">
        <v>152.24999999999997</v>
      </c>
      <c r="H40" s="407"/>
      <c r="I40" s="114"/>
      <c r="J40" s="114"/>
      <c r="K40" s="114"/>
      <c r="L40" s="114"/>
      <c r="M40" s="114"/>
      <c r="N40" s="209"/>
      <c r="O40" s="209"/>
      <c r="P40" s="209"/>
      <c r="Q40" s="209"/>
      <c r="R40" s="209"/>
      <c r="S40" s="209"/>
      <c r="T40" s="209"/>
      <c r="U40" s="209"/>
      <c r="V40" s="209"/>
      <c r="W40" s="209"/>
      <c r="X40" s="209"/>
      <c r="Y40" s="209"/>
      <c r="Z40" s="209"/>
      <c r="AA40" s="209"/>
      <c r="AB40" s="209"/>
      <c r="AC40" s="209"/>
      <c r="AD40" s="209"/>
    </row>
    <row r="41" spans="2:30" ht="15">
      <c r="B41" s="509"/>
      <c r="C41" s="147" t="s">
        <v>802</v>
      </c>
      <c r="D41" s="147" t="s">
        <v>195</v>
      </c>
      <c r="E41" s="406">
        <v>4060.1635804661732</v>
      </c>
      <c r="F41" s="407"/>
      <c r="G41" s="407"/>
      <c r="H41" s="407"/>
      <c r="I41" s="114"/>
      <c r="J41" s="114"/>
      <c r="K41" s="114"/>
      <c r="L41" s="114"/>
      <c r="M41" s="114"/>
      <c r="N41" s="209"/>
      <c r="O41" s="209"/>
      <c r="P41" s="209"/>
      <c r="Q41" s="209"/>
      <c r="R41" s="209"/>
      <c r="S41" s="209"/>
      <c r="T41" s="209"/>
      <c r="U41" s="209"/>
      <c r="V41" s="209"/>
      <c r="W41" s="209"/>
      <c r="X41" s="209"/>
      <c r="Y41" s="209"/>
      <c r="Z41" s="209"/>
      <c r="AA41" s="209"/>
      <c r="AB41" s="209"/>
      <c r="AC41" s="209"/>
      <c r="AD41" s="209"/>
    </row>
    <row r="42" spans="2:30" ht="15">
      <c r="B42" s="114"/>
      <c r="C42" s="114"/>
      <c r="D42" s="114"/>
      <c r="E42" s="114"/>
      <c r="F42" s="114"/>
      <c r="G42" s="114"/>
      <c r="H42" s="114"/>
      <c r="I42" s="114"/>
      <c r="J42" s="114"/>
      <c r="K42" s="114"/>
      <c r="L42" s="114"/>
      <c r="M42" s="114"/>
      <c r="N42" s="209"/>
      <c r="O42" s="209"/>
      <c r="P42" s="209"/>
      <c r="Q42" s="209"/>
      <c r="R42" s="209"/>
      <c r="S42" s="209"/>
      <c r="T42" s="209"/>
      <c r="U42" s="209"/>
      <c r="V42" s="209"/>
      <c r="W42" s="209"/>
      <c r="X42" s="209"/>
      <c r="Y42" s="209"/>
      <c r="Z42" s="209"/>
      <c r="AA42" s="209"/>
      <c r="AB42" s="209"/>
      <c r="AC42" s="209"/>
      <c r="AD42" s="209"/>
    </row>
    <row r="43" spans="2:30" ht="15">
      <c r="B43" s="114"/>
      <c r="C43" s="114"/>
      <c r="D43" s="114"/>
      <c r="E43" s="114"/>
      <c r="F43" s="114"/>
      <c r="G43" s="114"/>
      <c r="H43" s="114"/>
      <c r="I43" s="114"/>
      <c r="J43" s="114"/>
      <c r="K43" s="114"/>
      <c r="L43" s="114"/>
      <c r="M43" s="114"/>
      <c r="N43" s="209"/>
      <c r="O43" s="209"/>
      <c r="P43" s="209"/>
      <c r="Q43" s="209"/>
      <c r="R43" s="209"/>
      <c r="S43" s="209"/>
      <c r="T43" s="209"/>
      <c r="U43" s="209"/>
      <c r="V43" s="209"/>
      <c r="W43" s="209"/>
      <c r="X43" s="209"/>
      <c r="Y43" s="209"/>
      <c r="Z43" s="209"/>
      <c r="AA43" s="209"/>
      <c r="AB43" s="209"/>
      <c r="AC43" s="209"/>
      <c r="AD43" s="209"/>
    </row>
    <row r="44" spans="2:30" ht="15">
      <c r="B44" s="114"/>
      <c r="C44" s="114"/>
      <c r="D44" s="114"/>
      <c r="E44" s="399" t="s">
        <v>779</v>
      </c>
      <c r="F44" s="114"/>
      <c r="G44" s="114"/>
      <c r="H44" s="114"/>
      <c r="I44" s="114"/>
      <c r="J44" s="114"/>
      <c r="K44" s="114"/>
      <c r="L44" s="114"/>
      <c r="M44" s="114"/>
      <c r="N44" s="209"/>
      <c r="O44" s="209"/>
      <c r="P44" s="209"/>
      <c r="Q44" s="209"/>
      <c r="R44" s="209"/>
      <c r="S44" s="209"/>
      <c r="T44" s="209"/>
      <c r="U44" s="209"/>
      <c r="V44" s="209"/>
      <c r="W44" s="209"/>
      <c r="X44" s="209"/>
      <c r="Y44" s="209"/>
      <c r="Z44" s="209"/>
      <c r="AA44" s="209"/>
      <c r="AB44" s="209"/>
      <c r="AC44" s="209"/>
      <c r="AD44" s="209"/>
    </row>
    <row r="45" spans="2:30" ht="18">
      <c r="B45" s="146" t="s">
        <v>187</v>
      </c>
      <c r="C45" s="146" t="s">
        <v>783</v>
      </c>
      <c r="D45" s="146" t="s">
        <v>189</v>
      </c>
      <c r="E45" s="147" t="s">
        <v>190</v>
      </c>
      <c r="F45" s="114"/>
      <c r="G45" s="114"/>
      <c r="H45" s="114"/>
      <c r="I45" s="114"/>
      <c r="J45" s="114"/>
      <c r="K45" s="114"/>
      <c r="L45" s="114"/>
      <c r="M45" s="114"/>
      <c r="N45" s="209"/>
      <c r="O45" s="209"/>
      <c r="P45" s="209"/>
      <c r="Q45" s="209"/>
      <c r="R45" s="209"/>
      <c r="S45" s="209"/>
      <c r="T45" s="209"/>
      <c r="U45" s="209"/>
      <c r="V45" s="209"/>
      <c r="W45" s="209"/>
      <c r="X45" s="209"/>
      <c r="Y45" s="209"/>
      <c r="Z45" s="209"/>
      <c r="AA45" s="209"/>
      <c r="AB45" s="209"/>
      <c r="AC45" s="209"/>
      <c r="AD45" s="209"/>
    </row>
    <row r="46" spans="2:30" ht="15">
      <c r="B46" s="509" t="s">
        <v>803</v>
      </c>
      <c r="C46" s="147" t="s">
        <v>804</v>
      </c>
      <c r="D46" s="147" t="s">
        <v>195</v>
      </c>
      <c r="E46" s="406">
        <v>16</v>
      </c>
      <c r="F46" s="114"/>
      <c r="G46" s="114"/>
      <c r="H46" s="114"/>
      <c r="I46" s="114"/>
      <c r="J46" s="114"/>
      <c r="K46" s="114"/>
      <c r="L46" s="114"/>
      <c r="M46" s="114"/>
      <c r="N46" s="209"/>
      <c r="O46" s="209"/>
      <c r="P46" s="209"/>
      <c r="Q46" s="209"/>
      <c r="R46" s="209"/>
      <c r="S46" s="209"/>
      <c r="T46" s="209"/>
      <c r="U46" s="209"/>
      <c r="V46" s="209"/>
      <c r="W46" s="209"/>
      <c r="X46" s="209"/>
      <c r="Y46" s="209"/>
      <c r="Z46" s="209"/>
      <c r="AA46" s="209"/>
      <c r="AB46" s="209"/>
      <c r="AC46" s="209"/>
      <c r="AD46" s="209"/>
    </row>
    <row r="47" spans="2:30" ht="15">
      <c r="B47" s="509"/>
      <c r="C47" s="147" t="s">
        <v>805</v>
      </c>
      <c r="D47" s="147" t="s">
        <v>195</v>
      </c>
      <c r="E47" s="406">
        <v>16</v>
      </c>
      <c r="F47" s="114"/>
      <c r="G47" s="114"/>
      <c r="H47" s="114"/>
      <c r="I47" s="114"/>
      <c r="J47" s="114"/>
      <c r="K47" s="114"/>
      <c r="L47" s="114"/>
      <c r="M47" s="114"/>
      <c r="N47" s="209"/>
      <c r="O47" s="209"/>
      <c r="P47" s="209"/>
      <c r="Q47" s="209"/>
      <c r="R47" s="209"/>
      <c r="S47" s="209"/>
      <c r="T47" s="209"/>
      <c r="U47" s="209"/>
      <c r="V47" s="209"/>
      <c r="W47" s="209"/>
      <c r="X47" s="209"/>
      <c r="Y47" s="209"/>
      <c r="Z47" s="209"/>
      <c r="AA47" s="209"/>
      <c r="AB47" s="209"/>
      <c r="AC47" s="209"/>
      <c r="AD47" s="209"/>
    </row>
    <row r="48" spans="2:30" ht="15">
      <c r="B48" s="114"/>
      <c r="C48" s="114"/>
      <c r="D48" s="114"/>
      <c r="E48" s="114"/>
      <c r="F48" s="114"/>
      <c r="G48" s="114"/>
      <c r="H48" s="114"/>
      <c r="I48" s="114"/>
      <c r="J48" s="114"/>
      <c r="K48" s="114"/>
      <c r="L48" s="114"/>
      <c r="M48" s="114"/>
      <c r="N48" s="209"/>
      <c r="O48" s="209"/>
      <c r="P48" s="209"/>
      <c r="Q48" s="209"/>
      <c r="R48" s="209"/>
      <c r="S48" s="209"/>
      <c r="T48" s="209"/>
      <c r="U48" s="209"/>
      <c r="V48" s="209"/>
      <c r="W48" s="209"/>
      <c r="X48" s="209"/>
      <c r="Y48" s="209"/>
      <c r="Z48" s="209"/>
      <c r="AA48" s="209"/>
      <c r="AB48" s="209"/>
      <c r="AC48" s="209"/>
      <c r="AD48" s="209"/>
    </row>
    <row r="49" spans="2:30" ht="15">
      <c r="B49" s="114"/>
      <c r="C49" s="114"/>
      <c r="D49" s="114"/>
      <c r="E49" s="114"/>
      <c r="F49" s="114"/>
      <c r="G49" s="114"/>
      <c r="H49" s="114"/>
      <c r="I49" s="114"/>
      <c r="J49" s="114"/>
      <c r="K49" s="114"/>
      <c r="L49" s="114"/>
      <c r="M49" s="114"/>
      <c r="N49" s="209"/>
      <c r="O49" s="209"/>
      <c r="P49" s="209"/>
      <c r="Q49" s="209"/>
      <c r="R49" s="209"/>
      <c r="S49" s="209"/>
      <c r="T49" s="209"/>
      <c r="U49" s="209"/>
      <c r="V49" s="209"/>
      <c r="W49" s="209"/>
      <c r="X49" s="209"/>
      <c r="Y49" s="209"/>
      <c r="Z49" s="209"/>
      <c r="AA49" s="209"/>
      <c r="AB49" s="209"/>
      <c r="AC49" s="209"/>
      <c r="AD49" s="209"/>
    </row>
    <row r="50" spans="2:30" ht="15">
      <c r="B50" s="114"/>
      <c r="C50" s="114"/>
      <c r="D50" s="114"/>
      <c r="E50" s="399" t="s">
        <v>779</v>
      </c>
      <c r="F50" s="399" t="s">
        <v>780</v>
      </c>
      <c r="G50" s="399" t="s">
        <v>781</v>
      </c>
      <c r="H50" s="114"/>
      <c r="I50" s="114"/>
      <c r="J50" s="114"/>
      <c r="K50" s="114"/>
      <c r="L50" s="114"/>
      <c r="M50" s="114"/>
      <c r="N50" s="209"/>
      <c r="O50" s="209"/>
      <c r="P50" s="209"/>
      <c r="Q50" s="209"/>
      <c r="R50" s="209"/>
      <c r="S50" s="209"/>
      <c r="T50" s="209"/>
      <c r="U50" s="209"/>
      <c r="V50" s="209"/>
      <c r="W50" s="209"/>
      <c r="X50" s="209"/>
      <c r="Y50" s="209"/>
      <c r="Z50" s="209"/>
      <c r="AA50" s="209"/>
      <c r="AB50" s="209"/>
      <c r="AC50" s="209"/>
      <c r="AD50" s="209"/>
    </row>
    <row r="51" spans="2:30" ht="18">
      <c r="B51" s="146" t="s">
        <v>187</v>
      </c>
      <c r="C51" s="146" t="s">
        <v>783</v>
      </c>
      <c r="D51" s="146" t="s">
        <v>189</v>
      </c>
      <c r="E51" s="147" t="s">
        <v>190</v>
      </c>
      <c r="F51" s="147" t="s">
        <v>190</v>
      </c>
      <c r="G51" s="147" t="s">
        <v>190</v>
      </c>
      <c r="H51" s="114"/>
      <c r="I51" s="114"/>
      <c r="J51" s="114"/>
      <c r="K51" s="114"/>
      <c r="L51" s="114"/>
      <c r="M51" s="114"/>
      <c r="N51" s="209"/>
      <c r="O51" s="209"/>
      <c r="P51" s="209"/>
      <c r="Q51" s="209"/>
      <c r="R51" s="209"/>
      <c r="S51" s="209"/>
      <c r="T51" s="209"/>
      <c r="U51" s="209"/>
      <c r="V51" s="209"/>
      <c r="W51" s="209"/>
      <c r="X51" s="209"/>
      <c r="Y51" s="209"/>
      <c r="Z51" s="209"/>
      <c r="AA51" s="209"/>
      <c r="AB51" s="209"/>
      <c r="AC51" s="209"/>
      <c r="AD51" s="209"/>
    </row>
    <row r="52" spans="2:30" ht="15">
      <c r="B52" s="509" t="s">
        <v>806</v>
      </c>
      <c r="C52" s="147" t="s">
        <v>807</v>
      </c>
      <c r="D52" s="147" t="s">
        <v>195</v>
      </c>
      <c r="E52" s="404">
        <v>3814.3674507310875</v>
      </c>
      <c r="F52" s="403"/>
      <c r="G52" s="403"/>
      <c r="H52" s="114"/>
      <c r="I52" s="114"/>
      <c r="J52" s="114"/>
      <c r="K52" s="114"/>
      <c r="L52" s="114"/>
      <c r="M52" s="114"/>
      <c r="N52" s="209"/>
      <c r="O52" s="209"/>
      <c r="P52" s="209"/>
      <c r="Q52" s="209"/>
      <c r="R52" s="209"/>
      <c r="S52" s="209"/>
      <c r="T52" s="209"/>
      <c r="U52" s="209"/>
      <c r="V52" s="209"/>
      <c r="W52" s="209"/>
      <c r="X52" s="209"/>
      <c r="Y52" s="209"/>
      <c r="Z52" s="209"/>
      <c r="AA52" s="209"/>
      <c r="AB52" s="209"/>
      <c r="AC52" s="209"/>
      <c r="AD52" s="209"/>
    </row>
    <row r="53" spans="2:30" ht="15">
      <c r="B53" s="509"/>
      <c r="C53" s="147" t="s">
        <v>808</v>
      </c>
      <c r="D53" s="147" t="s">
        <v>195</v>
      </c>
      <c r="E53" s="404">
        <v>537.2418879056047</v>
      </c>
      <c r="F53" s="403"/>
      <c r="G53" s="403"/>
      <c r="H53" s="114"/>
      <c r="I53" s="114"/>
      <c r="J53" s="114"/>
      <c r="K53" s="114"/>
      <c r="L53" s="114"/>
      <c r="M53" s="114"/>
      <c r="N53" s="209"/>
      <c r="O53" s="209"/>
      <c r="P53" s="209"/>
      <c r="Q53" s="209"/>
      <c r="R53" s="209"/>
      <c r="S53" s="209"/>
      <c r="T53" s="209"/>
      <c r="U53" s="209"/>
      <c r="V53" s="209"/>
      <c r="W53" s="209"/>
      <c r="X53" s="209"/>
      <c r="Y53" s="209"/>
      <c r="Z53" s="209"/>
      <c r="AA53" s="209"/>
      <c r="AB53" s="209"/>
      <c r="AC53" s="209"/>
      <c r="AD53" s="209"/>
    </row>
    <row r="54" spans="2:30" ht="15">
      <c r="B54" s="509"/>
      <c r="C54" s="147" t="s">
        <v>809</v>
      </c>
      <c r="D54" s="147" t="s">
        <v>195</v>
      </c>
      <c r="E54" s="404">
        <v>1148.4210491605877</v>
      </c>
      <c r="F54" s="403"/>
      <c r="G54" s="403"/>
      <c r="H54" s="114"/>
      <c r="I54" s="114"/>
      <c r="J54" s="114"/>
      <c r="K54" s="114"/>
      <c r="L54" s="114"/>
      <c r="M54" s="114"/>
      <c r="N54" s="209"/>
      <c r="O54" s="209"/>
      <c r="P54" s="209"/>
      <c r="Q54" s="209"/>
      <c r="R54" s="209"/>
      <c r="S54" s="209"/>
      <c r="T54" s="209"/>
      <c r="U54" s="209"/>
      <c r="V54" s="209"/>
      <c r="W54" s="209"/>
      <c r="X54" s="209"/>
      <c r="Y54" s="209"/>
      <c r="Z54" s="209"/>
      <c r="AA54" s="209"/>
      <c r="AB54" s="209"/>
      <c r="AC54" s="209"/>
      <c r="AD54" s="209"/>
    </row>
    <row r="55" spans="2:30" ht="15">
      <c r="B55" s="509"/>
      <c r="C55" s="147" t="s">
        <v>810</v>
      </c>
      <c r="D55" s="147" t="s">
        <v>195</v>
      </c>
      <c r="E55" s="404">
        <v>1759.6002104155707</v>
      </c>
      <c r="F55" s="403"/>
      <c r="G55" s="403"/>
      <c r="H55" s="114"/>
      <c r="I55" s="114"/>
      <c r="J55" s="114"/>
      <c r="K55" s="114"/>
      <c r="L55" s="114"/>
      <c r="M55" s="114"/>
      <c r="N55" s="209"/>
      <c r="O55" s="209"/>
      <c r="P55" s="209"/>
      <c r="Q55" s="209"/>
      <c r="R55" s="209"/>
      <c r="S55" s="209"/>
      <c r="T55" s="209"/>
      <c r="U55" s="209"/>
      <c r="V55" s="209"/>
      <c r="W55" s="209"/>
      <c r="X55" s="209"/>
      <c r="Y55" s="209"/>
      <c r="Z55" s="209"/>
      <c r="AA55" s="209"/>
      <c r="AB55" s="209"/>
      <c r="AC55" s="209"/>
      <c r="AD55" s="209"/>
    </row>
    <row r="56" spans="2:30" ht="15">
      <c r="B56" s="509"/>
      <c r="C56" s="147" t="s">
        <v>811</v>
      </c>
      <c r="D56" s="147" t="s">
        <v>195</v>
      </c>
      <c r="E56" s="404">
        <v>12094.353178294574</v>
      </c>
      <c r="F56" s="403"/>
      <c r="G56" s="403"/>
      <c r="H56" s="114"/>
      <c r="I56" s="114"/>
      <c r="J56" s="114"/>
      <c r="K56" s="114"/>
      <c r="L56" s="114"/>
      <c r="M56" s="114"/>
      <c r="N56" s="209"/>
      <c r="O56" s="209"/>
      <c r="P56" s="209"/>
      <c r="Q56" s="209"/>
      <c r="R56" s="209"/>
      <c r="S56" s="209"/>
      <c r="T56" s="209"/>
      <c r="U56" s="209"/>
      <c r="V56" s="209"/>
      <c r="W56" s="209"/>
      <c r="X56" s="209"/>
      <c r="Y56" s="209"/>
      <c r="Z56" s="209"/>
      <c r="AA56" s="209"/>
      <c r="AB56" s="209"/>
      <c r="AC56" s="209"/>
      <c r="AD56" s="209"/>
    </row>
    <row r="57" spans="2:30" ht="15">
      <c r="B57" s="114"/>
      <c r="C57" s="114"/>
      <c r="D57" s="114"/>
      <c r="E57" s="114"/>
      <c r="F57" s="114"/>
      <c r="G57" s="114"/>
      <c r="H57" s="114"/>
      <c r="I57" s="114"/>
      <c r="J57" s="114"/>
      <c r="K57" s="114"/>
      <c r="L57" s="114"/>
      <c r="M57" s="114"/>
      <c r="N57" s="209"/>
      <c r="O57" s="209"/>
      <c r="P57" s="209"/>
      <c r="Q57" s="209"/>
      <c r="R57" s="209"/>
      <c r="S57" s="209"/>
      <c r="T57" s="209"/>
      <c r="U57" s="209"/>
      <c r="V57" s="209"/>
      <c r="W57" s="209"/>
      <c r="X57" s="209"/>
      <c r="Y57" s="209"/>
      <c r="Z57" s="209"/>
      <c r="AA57" s="209"/>
      <c r="AB57" s="209"/>
      <c r="AC57" s="209"/>
      <c r="AD57" s="209"/>
    </row>
    <row r="58" spans="2:30" ht="15">
      <c r="B58" s="114"/>
      <c r="C58" s="114"/>
      <c r="D58" s="114"/>
      <c r="E58" s="114"/>
      <c r="F58" s="114"/>
      <c r="G58" s="114"/>
      <c r="H58" s="114"/>
      <c r="I58" s="114"/>
      <c r="J58" s="114"/>
      <c r="K58" s="114"/>
      <c r="L58" s="114"/>
      <c r="M58" s="114"/>
      <c r="N58" s="209"/>
      <c r="O58" s="209"/>
      <c r="P58" s="209"/>
      <c r="Q58" s="209"/>
      <c r="R58" s="209"/>
      <c r="S58" s="209"/>
      <c r="T58" s="209"/>
      <c r="U58" s="209"/>
      <c r="V58" s="209"/>
      <c r="W58" s="209"/>
      <c r="X58" s="209"/>
      <c r="Y58" s="209"/>
      <c r="Z58" s="209"/>
      <c r="AA58" s="209"/>
      <c r="AB58" s="209"/>
      <c r="AC58" s="209"/>
      <c r="AD58" s="209"/>
    </row>
    <row r="59" spans="2:30" ht="15">
      <c r="B59" s="114"/>
      <c r="C59" s="114"/>
      <c r="D59" s="114"/>
      <c r="E59" s="399" t="s">
        <v>779</v>
      </c>
      <c r="F59" s="399" t="s">
        <v>782</v>
      </c>
      <c r="G59" s="114"/>
      <c r="H59" s="114"/>
      <c r="I59" s="114"/>
      <c r="J59" s="114"/>
      <c r="K59" s="114"/>
      <c r="L59" s="114"/>
      <c r="M59" s="114"/>
      <c r="N59" s="209"/>
      <c r="O59" s="209"/>
      <c r="P59" s="209"/>
      <c r="Q59" s="209"/>
      <c r="R59" s="209"/>
      <c r="S59" s="209"/>
      <c r="T59" s="209"/>
      <c r="U59" s="209"/>
      <c r="V59" s="209"/>
      <c r="W59" s="209"/>
      <c r="X59" s="209"/>
      <c r="Y59" s="209"/>
      <c r="Z59" s="209"/>
      <c r="AA59" s="209"/>
      <c r="AB59" s="209"/>
      <c r="AC59" s="209"/>
      <c r="AD59" s="209"/>
    </row>
    <row r="60" spans="2:30" ht="18">
      <c r="B60" s="146" t="s">
        <v>187</v>
      </c>
      <c r="C60" s="146" t="s">
        <v>783</v>
      </c>
      <c r="D60" s="146" t="s">
        <v>189</v>
      </c>
      <c r="E60" s="147" t="s">
        <v>190</v>
      </c>
      <c r="F60" s="147" t="s">
        <v>190</v>
      </c>
      <c r="G60" s="114"/>
      <c r="H60" s="114"/>
      <c r="I60" s="114"/>
      <c r="J60" s="114"/>
      <c r="K60" s="114"/>
      <c r="L60" s="114"/>
      <c r="M60" s="114"/>
      <c r="N60" s="209"/>
      <c r="O60" s="209"/>
      <c r="P60" s="209"/>
      <c r="Q60" s="209"/>
      <c r="R60" s="209"/>
      <c r="S60" s="209"/>
      <c r="T60" s="209"/>
      <c r="U60" s="209"/>
      <c r="V60" s="209"/>
      <c r="W60" s="209"/>
      <c r="X60" s="209"/>
      <c r="Y60" s="209"/>
      <c r="Z60" s="209"/>
      <c r="AA60" s="209"/>
      <c r="AB60" s="209"/>
      <c r="AC60" s="209"/>
      <c r="AD60" s="209"/>
    </row>
    <row r="61" spans="2:30" ht="15">
      <c r="B61" s="509" t="s">
        <v>812</v>
      </c>
      <c r="C61" s="147" t="s">
        <v>813</v>
      </c>
      <c r="D61" s="147" t="s">
        <v>195</v>
      </c>
      <c r="E61" s="404">
        <v>12873.5264</v>
      </c>
      <c r="F61" s="404">
        <v>3013.6576484496127</v>
      </c>
      <c r="G61" s="114"/>
      <c r="H61" s="114"/>
      <c r="I61" s="114"/>
      <c r="J61" s="114"/>
      <c r="K61" s="114"/>
      <c r="L61" s="114"/>
      <c r="M61" s="114"/>
      <c r="N61" s="209"/>
      <c r="O61" s="209"/>
      <c r="P61" s="209"/>
      <c r="Q61" s="209"/>
      <c r="R61" s="209"/>
      <c r="S61" s="209"/>
      <c r="T61" s="209"/>
      <c r="U61" s="209"/>
      <c r="V61" s="209"/>
      <c r="W61" s="209"/>
      <c r="X61" s="209"/>
      <c r="Y61" s="209"/>
      <c r="Z61" s="209"/>
      <c r="AA61" s="209"/>
      <c r="AB61" s="209"/>
      <c r="AC61" s="209"/>
      <c r="AD61" s="209"/>
    </row>
    <row r="62" spans="2:30" ht="15">
      <c r="B62" s="509"/>
      <c r="C62" s="147" t="s">
        <v>814</v>
      </c>
      <c r="D62" s="147" t="s">
        <v>195</v>
      </c>
      <c r="E62" s="404">
        <v>6504.8224</v>
      </c>
      <c r="F62" s="404">
        <v>1809.0518728217055</v>
      </c>
      <c r="G62" s="114"/>
      <c r="H62" s="114"/>
      <c r="I62" s="114"/>
      <c r="J62" s="114"/>
      <c r="K62" s="114"/>
      <c r="L62" s="114"/>
      <c r="M62" s="114"/>
      <c r="N62" s="209"/>
      <c r="O62" s="209"/>
      <c r="P62" s="209"/>
      <c r="Q62" s="209"/>
      <c r="R62" s="209"/>
      <c r="S62" s="209"/>
      <c r="T62" s="209"/>
      <c r="U62" s="209"/>
      <c r="V62" s="209"/>
      <c r="W62" s="209"/>
      <c r="X62" s="209"/>
      <c r="Y62" s="209"/>
      <c r="Z62" s="209"/>
      <c r="AA62" s="209"/>
      <c r="AB62" s="209"/>
      <c r="AC62" s="209"/>
      <c r="AD62" s="209"/>
    </row>
    <row r="63" spans="2:30" ht="15">
      <c r="B63" s="509"/>
      <c r="C63" s="147" t="s">
        <v>815</v>
      </c>
      <c r="D63" s="147" t="s">
        <v>195</v>
      </c>
      <c r="E63" s="404">
        <v>3757.793960061444</v>
      </c>
      <c r="F63" s="404">
        <v>1234.354440089189</v>
      </c>
      <c r="G63" s="114"/>
      <c r="H63" s="114"/>
      <c r="I63" s="114"/>
      <c r="J63" s="114"/>
      <c r="K63" s="114"/>
      <c r="L63" s="114"/>
      <c r="M63" s="114"/>
      <c r="N63" s="209"/>
      <c r="O63" s="209"/>
      <c r="P63" s="209"/>
      <c r="Q63" s="209"/>
      <c r="R63" s="209"/>
      <c r="S63" s="209"/>
      <c r="T63" s="209"/>
      <c r="U63" s="209"/>
      <c r="V63" s="209"/>
      <c r="W63" s="209"/>
      <c r="X63" s="209"/>
      <c r="Y63" s="209"/>
      <c r="Z63" s="209"/>
      <c r="AA63" s="209"/>
      <c r="AB63" s="209"/>
      <c r="AC63" s="209"/>
      <c r="AD63" s="209"/>
    </row>
    <row r="64" spans="2:30" ht="15">
      <c r="B64" s="509"/>
      <c r="C64" s="147" t="s">
        <v>816</v>
      </c>
      <c r="D64" s="147" t="s">
        <v>195</v>
      </c>
      <c r="E64" s="404">
        <v>2922.4264000000003</v>
      </c>
      <c r="F64" s="404">
        <v>1131.4611240310078</v>
      </c>
      <c r="G64" s="114"/>
      <c r="H64" s="114"/>
      <c r="I64" s="114"/>
      <c r="J64" s="114"/>
      <c r="K64" s="114"/>
      <c r="L64" s="114"/>
      <c r="M64" s="114"/>
      <c r="N64" s="209"/>
      <c r="O64" s="209"/>
      <c r="P64" s="209"/>
      <c r="Q64" s="209"/>
      <c r="R64" s="209"/>
      <c r="S64" s="209"/>
      <c r="T64" s="209"/>
      <c r="U64" s="209"/>
      <c r="V64" s="209"/>
      <c r="W64" s="209"/>
      <c r="X64" s="209"/>
      <c r="Y64" s="209"/>
      <c r="Z64" s="209"/>
      <c r="AA64" s="209"/>
      <c r="AB64" s="209"/>
      <c r="AC64" s="209"/>
      <c r="AD64" s="209"/>
    </row>
    <row r="65" spans="2:30" ht="15">
      <c r="B65" s="114"/>
      <c r="C65" s="114"/>
      <c r="D65" s="114"/>
      <c r="E65" s="114"/>
      <c r="F65" s="114"/>
      <c r="G65" s="114"/>
      <c r="H65" s="114"/>
      <c r="I65" s="114"/>
      <c r="J65" s="114"/>
      <c r="K65" s="114"/>
      <c r="L65" s="114"/>
      <c r="M65" s="114"/>
      <c r="N65" s="209"/>
      <c r="O65" s="209"/>
      <c r="P65" s="209"/>
      <c r="Q65" s="209"/>
      <c r="R65" s="209"/>
      <c r="S65" s="209"/>
      <c r="T65" s="209"/>
      <c r="U65" s="209"/>
      <c r="V65" s="209"/>
      <c r="W65" s="209"/>
      <c r="X65" s="209"/>
      <c r="Y65" s="209"/>
      <c r="Z65" s="209"/>
      <c r="AA65" s="209"/>
      <c r="AB65" s="209"/>
      <c r="AC65" s="209"/>
      <c r="AD65" s="209"/>
    </row>
    <row r="66" spans="2:30" ht="15">
      <c r="B66" s="114"/>
      <c r="C66" s="114"/>
      <c r="D66" s="114"/>
      <c r="E66" s="114"/>
      <c r="F66" s="114"/>
      <c r="G66" s="114"/>
      <c r="H66" s="114"/>
      <c r="I66" s="114"/>
      <c r="J66" s="114"/>
      <c r="K66" s="114"/>
      <c r="L66" s="114"/>
      <c r="M66" s="114"/>
      <c r="N66" s="209"/>
      <c r="O66" s="209"/>
      <c r="P66" s="209"/>
      <c r="Q66" s="209"/>
      <c r="R66" s="209"/>
      <c r="S66" s="209"/>
      <c r="T66" s="209"/>
      <c r="U66" s="209"/>
      <c r="V66" s="209"/>
      <c r="W66" s="209"/>
      <c r="X66" s="209"/>
      <c r="Y66" s="209"/>
      <c r="Z66" s="209"/>
      <c r="AA66" s="209"/>
      <c r="AB66" s="209"/>
      <c r="AC66" s="209"/>
      <c r="AD66" s="209"/>
    </row>
    <row r="67" spans="2:30" ht="15">
      <c r="B67" s="114"/>
      <c r="C67" s="114"/>
      <c r="D67" s="114"/>
      <c r="E67" s="399" t="s">
        <v>779</v>
      </c>
      <c r="F67" s="399" t="s">
        <v>781</v>
      </c>
      <c r="G67" s="399" t="s">
        <v>798</v>
      </c>
      <c r="H67" s="114"/>
      <c r="I67" s="114"/>
      <c r="J67" s="114"/>
      <c r="K67" s="114"/>
      <c r="L67" s="114"/>
      <c r="M67" s="114"/>
      <c r="N67" s="209"/>
      <c r="O67" s="209"/>
      <c r="P67" s="209"/>
      <c r="Q67" s="209"/>
      <c r="R67" s="209"/>
      <c r="S67" s="209"/>
      <c r="T67" s="209"/>
      <c r="U67" s="209"/>
      <c r="V67" s="209"/>
      <c r="W67" s="209"/>
      <c r="X67" s="209"/>
      <c r="Y67" s="209"/>
      <c r="Z67" s="209"/>
      <c r="AA67" s="209"/>
      <c r="AB67" s="209"/>
      <c r="AC67" s="209"/>
      <c r="AD67" s="209"/>
    </row>
    <row r="68" spans="2:30" ht="18">
      <c r="B68" s="146" t="s">
        <v>187</v>
      </c>
      <c r="C68" s="146" t="s">
        <v>783</v>
      </c>
      <c r="D68" s="146" t="s">
        <v>189</v>
      </c>
      <c r="E68" s="147" t="s">
        <v>190</v>
      </c>
      <c r="F68" s="147" t="s">
        <v>190</v>
      </c>
      <c r="G68" s="147" t="s">
        <v>190</v>
      </c>
      <c r="H68" s="114"/>
      <c r="I68" s="114"/>
      <c r="J68" s="114"/>
      <c r="K68" s="114"/>
      <c r="L68" s="114"/>
      <c r="M68" s="114"/>
      <c r="N68" s="209"/>
      <c r="O68" s="209"/>
      <c r="P68" s="209"/>
      <c r="Q68" s="209"/>
      <c r="R68" s="209"/>
      <c r="S68" s="209"/>
      <c r="T68" s="209"/>
      <c r="U68" s="209"/>
      <c r="V68" s="209"/>
      <c r="W68" s="209"/>
      <c r="X68" s="209"/>
      <c r="Y68" s="209"/>
      <c r="Z68" s="209"/>
      <c r="AA68" s="209"/>
      <c r="AB68" s="209"/>
      <c r="AC68" s="209"/>
      <c r="AD68" s="209"/>
    </row>
    <row r="69" spans="2:30" ht="15">
      <c r="B69" s="509" t="s">
        <v>817</v>
      </c>
      <c r="C69" s="147" t="s">
        <v>818</v>
      </c>
      <c r="D69" s="147" t="s">
        <v>195</v>
      </c>
      <c r="E69" s="404">
        <v>3328.412670332878</v>
      </c>
      <c r="F69" s="404">
        <v>677.7821800310077</v>
      </c>
      <c r="G69" s="404">
        <v>2404.6137310958634</v>
      </c>
      <c r="H69" s="114"/>
      <c r="I69" s="114"/>
      <c r="J69" s="114"/>
      <c r="K69" s="114"/>
      <c r="L69" s="114"/>
      <c r="M69" s="114"/>
      <c r="N69" s="209"/>
      <c r="O69" s="209"/>
      <c r="P69" s="209"/>
      <c r="Q69" s="209"/>
      <c r="R69" s="209"/>
      <c r="S69" s="209"/>
      <c r="T69" s="209"/>
      <c r="U69" s="209"/>
      <c r="V69" s="209"/>
      <c r="W69" s="209"/>
      <c r="X69" s="209"/>
      <c r="Y69" s="209"/>
      <c r="Z69" s="209"/>
      <c r="AA69" s="209"/>
      <c r="AB69" s="209"/>
      <c r="AC69" s="209"/>
      <c r="AD69" s="209"/>
    </row>
    <row r="70" spans="2:30" ht="15">
      <c r="B70" s="509"/>
      <c r="C70" s="147" t="s">
        <v>819</v>
      </c>
      <c r="D70" s="147" t="s">
        <v>195</v>
      </c>
      <c r="E70" s="404">
        <v>2577.054752835283</v>
      </c>
      <c r="F70" s="404">
        <v>604.5611240310077</v>
      </c>
      <c r="G70" s="404">
        <v>1763.4005217003862</v>
      </c>
      <c r="H70" s="114"/>
      <c r="I70" s="114"/>
      <c r="J70" s="114"/>
      <c r="K70" s="114"/>
      <c r="L70" s="114"/>
      <c r="M70" s="114"/>
      <c r="N70" s="209"/>
      <c r="O70" s="209"/>
      <c r="P70" s="209"/>
      <c r="Q70" s="209"/>
      <c r="R70" s="209"/>
      <c r="S70" s="209"/>
      <c r="T70" s="209"/>
      <c r="U70" s="209"/>
      <c r="V70" s="209"/>
      <c r="W70" s="209"/>
      <c r="X70" s="209"/>
      <c r="Y70" s="209"/>
      <c r="Z70" s="209"/>
      <c r="AA70" s="209"/>
      <c r="AB70" s="209"/>
      <c r="AC70" s="209"/>
      <c r="AD70" s="209"/>
    </row>
    <row r="71" spans="2:30" ht="15">
      <c r="B71" s="509"/>
      <c r="C71" s="147" t="s">
        <v>820</v>
      </c>
      <c r="D71" s="147" t="s">
        <v>195</v>
      </c>
      <c r="E71" s="404">
        <v>3186.290410691859</v>
      </c>
      <c r="F71" s="404">
        <v>604.5611240310077</v>
      </c>
      <c r="G71" s="404">
        <v>2487.1084721875764</v>
      </c>
      <c r="H71" s="114"/>
      <c r="I71" s="114"/>
      <c r="J71" s="114"/>
      <c r="K71" s="114"/>
      <c r="L71" s="114"/>
      <c r="M71" s="114"/>
      <c r="N71" s="209"/>
      <c r="O71" s="209"/>
      <c r="P71" s="209"/>
      <c r="Q71" s="209"/>
      <c r="R71" s="209"/>
      <c r="S71" s="209"/>
      <c r="T71" s="209"/>
      <c r="U71" s="209"/>
      <c r="V71" s="209"/>
      <c r="W71" s="209"/>
      <c r="X71" s="209"/>
      <c r="Y71" s="209"/>
      <c r="Z71" s="209"/>
      <c r="AA71" s="209"/>
      <c r="AB71" s="209"/>
      <c r="AC71" s="209"/>
      <c r="AD71" s="209"/>
    </row>
    <row r="72" spans="2:30" ht="15">
      <c r="B72" s="509"/>
      <c r="C72" s="147" t="s">
        <v>821</v>
      </c>
      <c r="D72" s="147" t="s">
        <v>195</v>
      </c>
      <c r="E72" s="404">
        <v>3180.267833021807</v>
      </c>
      <c r="F72" s="404">
        <v>604.5611240310077</v>
      </c>
      <c r="G72" s="404">
        <v>2157.302557052815</v>
      </c>
      <c r="H72" s="114"/>
      <c r="I72" s="114"/>
      <c r="J72" s="114"/>
      <c r="K72" s="114"/>
      <c r="L72" s="114"/>
      <c r="M72" s="114"/>
      <c r="N72" s="209"/>
      <c r="O72" s="209"/>
      <c r="P72" s="209"/>
      <c r="Q72" s="209"/>
      <c r="R72" s="209"/>
      <c r="S72" s="209"/>
      <c r="T72" s="209"/>
      <c r="U72" s="209"/>
      <c r="V72" s="209"/>
      <c r="W72" s="209"/>
      <c r="X72" s="209"/>
      <c r="Y72" s="209"/>
      <c r="Z72" s="209"/>
      <c r="AA72" s="209"/>
      <c r="AB72" s="209"/>
      <c r="AC72" s="209"/>
      <c r="AD72" s="209"/>
    </row>
    <row r="73" spans="2:30" ht="15">
      <c r="B73" s="509"/>
      <c r="C73" s="147" t="s">
        <v>822</v>
      </c>
      <c r="D73" s="147" t="s">
        <v>195</v>
      </c>
      <c r="E73" s="404">
        <v>2603.5263999999997</v>
      </c>
      <c r="F73" s="404">
        <v>604.5611240310077</v>
      </c>
      <c r="G73" s="404">
        <v>1763.4005217003862</v>
      </c>
      <c r="H73" s="114"/>
      <c r="I73" s="114"/>
      <c r="J73" s="114"/>
      <c r="K73" s="114"/>
      <c r="L73" s="114"/>
      <c r="M73" s="114"/>
      <c r="N73" s="209"/>
      <c r="O73" s="209"/>
      <c r="P73" s="209"/>
      <c r="Q73" s="209"/>
      <c r="R73" s="209"/>
      <c r="S73" s="209"/>
      <c r="T73" s="209"/>
      <c r="U73" s="209"/>
      <c r="V73" s="209"/>
      <c r="W73" s="209"/>
      <c r="X73" s="209"/>
      <c r="Y73" s="209"/>
      <c r="Z73" s="209"/>
      <c r="AA73" s="209"/>
      <c r="AB73" s="209"/>
      <c r="AC73" s="209"/>
      <c r="AD73" s="209"/>
    </row>
    <row r="74" spans="2:30" ht="15">
      <c r="B74" s="509"/>
      <c r="C74" s="147" t="s">
        <v>823</v>
      </c>
      <c r="D74" s="147" t="s">
        <v>195</v>
      </c>
      <c r="E74" s="404">
        <v>4055.7703024390244</v>
      </c>
      <c r="F74" s="404">
        <v>604.5611240310077</v>
      </c>
      <c r="G74" s="404">
        <v>3188.8050264700314</v>
      </c>
      <c r="H74" s="114"/>
      <c r="I74" s="114"/>
      <c r="J74" s="114"/>
      <c r="K74" s="114"/>
      <c r="L74" s="114"/>
      <c r="M74" s="114"/>
      <c r="N74" s="209"/>
      <c r="O74" s="209"/>
      <c r="P74" s="209"/>
      <c r="Q74" s="209"/>
      <c r="R74" s="209"/>
      <c r="S74" s="209"/>
      <c r="T74" s="209"/>
      <c r="U74" s="209"/>
      <c r="V74" s="209"/>
      <c r="W74" s="209"/>
      <c r="X74" s="209"/>
      <c r="Y74" s="209"/>
      <c r="Z74" s="209"/>
      <c r="AA74" s="209"/>
      <c r="AB74" s="209"/>
      <c r="AC74" s="209"/>
      <c r="AD74" s="209"/>
    </row>
    <row r="75" spans="2:30" ht="15">
      <c r="B75" s="509"/>
      <c r="C75" s="147" t="s">
        <v>824</v>
      </c>
      <c r="D75" s="147" t="s">
        <v>195</v>
      </c>
      <c r="E75" s="404">
        <v>3075.1550439024386</v>
      </c>
      <c r="F75" s="404">
        <v>604.5611240310077</v>
      </c>
      <c r="G75" s="404">
        <v>2475.029165602825</v>
      </c>
      <c r="H75" s="114"/>
      <c r="I75" s="114"/>
      <c r="J75" s="114"/>
      <c r="K75" s="114"/>
      <c r="L75" s="114"/>
      <c r="M75" s="114"/>
      <c r="N75" s="209"/>
      <c r="O75" s="209"/>
      <c r="P75" s="209"/>
      <c r="Q75" s="209"/>
      <c r="R75" s="209"/>
      <c r="S75" s="209"/>
      <c r="T75" s="209"/>
      <c r="U75" s="209"/>
      <c r="V75" s="209"/>
      <c r="W75" s="209"/>
      <c r="X75" s="209"/>
      <c r="Y75" s="209"/>
      <c r="Z75" s="209"/>
      <c r="AA75" s="209"/>
      <c r="AB75" s="209"/>
      <c r="AC75" s="209"/>
      <c r="AD75" s="209"/>
    </row>
    <row r="76" spans="2:30" ht="15">
      <c r="B76" s="509"/>
      <c r="C76" s="147" t="s">
        <v>825</v>
      </c>
      <c r="D76" s="147" t="s">
        <v>195</v>
      </c>
      <c r="E76" s="404">
        <v>3780.8389</v>
      </c>
      <c r="F76" s="404">
        <v>1650.5762097452937</v>
      </c>
      <c r="G76" s="404">
        <v>3179.0137097452935</v>
      </c>
      <c r="H76" s="114"/>
      <c r="I76" s="114"/>
      <c r="J76" s="114"/>
      <c r="K76" s="114"/>
      <c r="L76" s="114"/>
      <c r="M76" s="114"/>
      <c r="N76" s="209"/>
      <c r="O76" s="209"/>
      <c r="P76" s="209"/>
      <c r="Q76" s="209"/>
      <c r="R76" s="209"/>
      <c r="S76" s="209"/>
      <c r="T76" s="209"/>
      <c r="U76" s="209"/>
      <c r="V76" s="209"/>
      <c r="W76" s="209"/>
      <c r="X76" s="209"/>
      <c r="Y76" s="209"/>
      <c r="Z76" s="209"/>
      <c r="AA76" s="209"/>
      <c r="AB76" s="209"/>
      <c r="AC76" s="209"/>
      <c r="AD76" s="209"/>
    </row>
    <row r="77" spans="2:30" ht="15">
      <c r="B77" s="509"/>
      <c r="C77" s="147" t="s">
        <v>826</v>
      </c>
      <c r="D77" s="147" t="s">
        <v>195</v>
      </c>
      <c r="E77" s="404">
        <v>3415.9741611940294</v>
      </c>
      <c r="F77" s="404">
        <v>604.5611240310077</v>
      </c>
      <c r="G77" s="404">
        <v>2455.848282894416</v>
      </c>
      <c r="H77" s="114"/>
      <c r="I77" s="114"/>
      <c r="J77" s="114"/>
      <c r="K77" s="114"/>
      <c r="L77" s="114"/>
      <c r="M77" s="114"/>
      <c r="N77" s="209"/>
      <c r="O77" s="209"/>
      <c r="P77" s="209"/>
      <c r="Q77" s="209"/>
      <c r="R77" s="209"/>
      <c r="S77" s="209"/>
      <c r="T77" s="209"/>
      <c r="U77" s="209"/>
      <c r="V77" s="209"/>
      <c r="W77" s="209"/>
      <c r="X77" s="209"/>
      <c r="Y77" s="209"/>
      <c r="Z77" s="209"/>
      <c r="AA77" s="209"/>
      <c r="AB77" s="209"/>
      <c r="AC77" s="209"/>
      <c r="AD77" s="209"/>
    </row>
    <row r="78" spans="2:30" ht="15">
      <c r="B78" s="114"/>
      <c r="C78" s="114"/>
      <c r="D78" s="114"/>
      <c r="E78" s="114"/>
      <c r="F78" s="114"/>
      <c r="G78" s="114"/>
      <c r="H78" s="114"/>
      <c r="I78" s="114"/>
      <c r="J78" s="114"/>
      <c r="K78" s="114"/>
      <c r="L78" s="114"/>
      <c r="M78" s="114"/>
      <c r="N78" s="209"/>
      <c r="O78" s="209"/>
      <c r="P78" s="209"/>
      <c r="Q78" s="209"/>
      <c r="R78" s="209"/>
      <c r="S78" s="209"/>
      <c r="T78" s="209"/>
      <c r="U78" s="209"/>
      <c r="V78" s="209"/>
      <c r="W78" s="209"/>
      <c r="X78" s="209"/>
      <c r="Y78" s="209"/>
      <c r="Z78" s="209"/>
      <c r="AA78" s="209"/>
      <c r="AB78" s="209"/>
      <c r="AC78" s="209"/>
      <c r="AD78" s="209"/>
    </row>
    <row r="79" spans="2:30" ht="15">
      <c r="B79" s="114"/>
      <c r="C79" s="114"/>
      <c r="D79" s="114"/>
      <c r="E79" s="114"/>
      <c r="F79" s="114"/>
      <c r="G79" s="114"/>
      <c r="H79" s="114"/>
      <c r="I79" s="114"/>
      <c r="J79" s="114"/>
      <c r="K79" s="114"/>
      <c r="L79" s="114"/>
      <c r="M79" s="114"/>
      <c r="N79" s="209"/>
      <c r="O79" s="209"/>
      <c r="P79" s="209"/>
      <c r="Q79" s="209"/>
      <c r="R79" s="209"/>
      <c r="S79" s="209"/>
      <c r="T79" s="209"/>
      <c r="U79" s="209"/>
      <c r="V79" s="209"/>
      <c r="W79" s="209"/>
      <c r="X79" s="209"/>
      <c r="Y79" s="209"/>
      <c r="Z79" s="209"/>
      <c r="AA79" s="209"/>
      <c r="AB79" s="209"/>
      <c r="AC79" s="209"/>
      <c r="AD79" s="209"/>
    </row>
    <row r="80" spans="2:30" ht="15">
      <c r="B80" s="114"/>
      <c r="C80" s="114"/>
      <c r="D80" s="114"/>
      <c r="E80" s="399" t="s">
        <v>779</v>
      </c>
      <c r="F80" s="399" t="s">
        <v>781</v>
      </c>
      <c r="G80" s="399" t="s">
        <v>782</v>
      </c>
      <c r="H80" s="114"/>
      <c r="I80" s="114"/>
      <c r="J80" s="114"/>
      <c r="K80" s="114"/>
      <c r="L80" s="114"/>
      <c r="M80" s="114"/>
      <c r="N80" s="209"/>
      <c r="O80" s="209"/>
      <c r="P80" s="209"/>
      <c r="Q80" s="209"/>
      <c r="R80" s="209"/>
      <c r="S80" s="209"/>
      <c r="T80" s="209"/>
      <c r="U80" s="209"/>
      <c r="V80" s="209"/>
      <c r="W80" s="209"/>
      <c r="X80" s="209"/>
      <c r="Y80" s="209"/>
      <c r="Z80" s="209"/>
      <c r="AA80" s="209"/>
      <c r="AB80" s="209"/>
      <c r="AC80" s="209"/>
      <c r="AD80" s="209"/>
    </row>
    <row r="81" spans="2:30" ht="18">
      <c r="B81" s="146" t="s">
        <v>187</v>
      </c>
      <c r="C81" s="146" t="s">
        <v>783</v>
      </c>
      <c r="D81" s="146" t="s">
        <v>189</v>
      </c>
      <c r="E81" s="147" t="s">
        <v>190</v>
      </c>
      <c r="F81" s="147" t="s">
        <v>190</v>
      </c>
      <c r="G81" s="147" t="s">
        <v>190</v>
      </c>
      <c r="H81" s="114"/>
      <c r="I81" s="114"/>
      <c r="J81" s="114"/>
      <c r="K81" s="114"/>
      <c r="L81" s="114"/>
      <c r="M81" s="114"/>
      <c r="N81" s="209"/>
      <c r="O81" s="209"/>
      <c r="P81" s="209"/>
      <c r="Q81" s="209"/>
      <c r="R81" s="209"/>
      <c r="S81" s="209"/>
      <c r="T81" s="209"/>
      <c r="U81" s="209"/>
      <c r="V81" s="209"/>
      <c r="W81" s="209"/>
      <c r="X81" s="209"/>
      <c r="Y81" s="209"/>
      <c r="Z81" s="209"/>
      <c r="AA81" s="209"/>
      <c r="AB81" s="209"/>
      <c r="AC81" s="209"/>
      <c r="AD81" s="209"/>
    </row>
    <row r="82" spans="2:30" ht="15">
      <c r="B82" s="509" t="s">
        <v>827</v>
      </c>
      <c r="C82" s="147" t="s">
        <v>828</v>
      </c>
      <c r="D82" s="147" t="s">
        <v>195</v>
      </c>
      <c r="E82" s="404">
        <v>838.4954048</v>
      </c>
      <c r="F82" s="403"/>
      <c r="G82" s="404">
        <v>795.473019379845</v>
      </c>
      <c r="H82" s="114"/>
      <c r="I82" s="114"/>
      <c r="J82" s="114"/>
      <c r="K82" s="114"/>
      <c r="L82" s="114"/>
      <c r="M82" s="114"/>
      <c r="N82" s="209"/>
      <c r="O82" s="209"/>
      <c r="P82" s="209"/>
      <c r="Q82" s="209"/>
      <c r="R82" s="209"/>
      <c r="S82" s="209"/>
      <c r="T82" s="209"/>
      <c r="U82" s="209"/>
      <c r="V82" s="209"/>
      <c r="W82" s="209"/>
      <c r="X82" s="209"/>
      <c r="Y82" s="209"/>
      <c r="Z82" s="209"/>
      <c r="AA82" s="209"/>
      <c r="AB82" s="209"/>
      <c r="AC82" s="209"/>
      <c r="AD82" s="209"/>
    </row>
    <row r="83" spans="2:30" ht="15">
      <c r="B83" s="509"/>
      <c r="C83" s="147" t="s">
        <v>829</v>
      </c>
      <c r="D83" s="147" t="s">
        <v>195</v>
      </c>
      <c r="E83" s="404">
        <v>861.0214885999999</v>
      </c>
      <c r="F83" s="403"/>
      <c r="G83" s="404">
        <v>795.473019379845</v>
      </c>
      <c r="H83" s="114"/>
      <c r="I83" s="114"/>
      <c r="J83" s="114"/>
      <c r="K83" s="114"/>
      <c r="L83" s="114"/>
      <c r="M83" s="114"/>
      <c r="N83" s="209"/>
      <c r="O83" s="209"/>
      <c r="P83" s="209"/>
      <c r="Q83" s="209"/>
      <c r="R83" s="209"/>
      <c r="S83" s="209"/>
      <c r="T83" s="209"/>
      <c r="U83" s="209"/>
      <c r="V83" s="209"/>
      <c r="W83" s="209"/>
      <c r="X83" s="209"/>
      <c r="Y83" s="209"/>
      <c r="Z83" s="209"/>
      <c r="AA83" s="209"/>
      <c r="AB83" s="209"/>
      <c r="AC83" s="209"/>
      <c r="AD83" s="209"/>
    </row>
    <row r="84" spans="2:30" ht="15">
      <c r="B84" s="509"/>
      <c r="C84" s="147" t="s">
        <v>830</v>
      </c>
      <c r="D84" s="147" t="s">
        <v>195</v>
      </c>
      <c r="E84" s="404">
        <v>928.5997399999999</v>
      </c>
      <c r="F84" s="403"/>
      <c r="G84" s="404">
        <v>795.473019379845</v>
      </c>
      <c r="H84" s="114"/>
      <c r="I84" s="114"/>
      <c r="J84" s="114"/>
      <c r="K84" s="114"/>
      <c r="L84" s="114"/>
      <c r="M84" s="114"/>
      <c r="N84" s="209"/>
      <c r="O84" s="209"/>
      <c r="P84" s="209"/>
      <c r="Q84" s="209"/>
      <c r="R84" s="209"/>
      <c r="S84" s="209"/>
      <c r="T84" s="209"/>
      <c r="U84" s="209"/>
      <c r="V84" s="209"/>
      <c r="W84" s="209"/>
      <c r="X84" s="209"/>
      <c r="Y84" s="209"/>
      <c r="Z84" s="209"/>
      <c r="AA84" s="209"/>
      <c r="AB84" s="209"/>
      <c r="AC84" s="209"/>
      <c r="AD84" s="209"/>
    </row>
    <row r="85" spans="2:30" ht="15">
      <c r="B85" s="113"/>
      <c r="C85" s="113"/>
      <c r="D85" s="113"/>
      <c r="E85" s="113"/>
      <c r="F85" s="113"/>
      <c r="G85" s="113"/>
      <c r="H85" s="113"/>
      <c r="I85" s="113"/>
      <c r="J85" s="113"/>
      <c r="K85" s="113"/>
      <c r="L85" s="113"/>
      <c r="M85" s="113"/>
      <c r="N85" s="209"/>
      <c r="O85" s="209"/>
      <c r="P85" s="209"/>
      <c r="Q85" s="209"/>
      <c r="R85" s="209"/>
      <c r="S85" s="209"/>
      <c r="T85" s="209"/>
      <c r="U85" s="209"/>
      <c r="V85" s="209"/>
      <c r="W85" s="209"/>
      <c r="X85" s="209"/>
      <c r="Y85" s="209"/>
      <c r="Z85" s="209"/>
      <c r="AA85" s="209"/>
      <c r="AB85" s="209"/>
      <c r="AC85" s="209"/>
      <c r="AD85" s="209"/>
    </row>
    <row r="86" spans="2:30" ht="15">
      <c r="B86" s="113"/>
      <c r="C86" s="113"/>
      <c r="D86" s="113"/>
      <c r="E86" s="113"/>
      <c r="F86" s="113"/>
      <c r="G86" s="113"/>
      <c r="H86" s="113"/>
      <c r="I86" s="113"/>
      <c r="J86" s="113"/>
      <c r="K86" s="113"/>
      <c r="L86" s="113"/>
      <c r="M86" s="113"/>
      <c r="N86" s="209"/>
      <c r="O86" s="209"/>
      <c r="P86" s="209"/>
      <c r="Q86" s="209"/>
      <c r="R86" s="209"/>
      <c r="S86" s="209"/>
      <c r="T86" s="209"/>
      <c r="U86" s="209"/>
      <c r="V86" s="209"/>
      <c r="W86" s="209"/>
      <c r="X86" s="209"/>
      <c r="Y86" s="209"/>
      <c r="Z86" s="209"/>
      <c r="AA86" s="209"/>
      <c r="AB86" s="209"/>
      <c r="AC86" s="209"/>
      <c r="AD86" s="209"/>
    </row>
    <row r="87" spans="2:13" s="209" customFormat="1" ht="15">
      <c r="B87" s="508" t="s">
        <v>120</v>
      </c>
      <c r="C87" s="508"/>
      <c r="D87" s="508"/>
      <c r="E87" s="508"/>
      <c r="F87" s="508"/>
      <c r="G87" s="508"/>
      <c r="H87" s="508"/>
      <c r="I87" s="508"/>
      <c r="J87" s="508"/>
      <c r="K87" s="508"/>
      <c r="L87" s="508"/>
      <c r="M87" s="508"/>
    </row>
    <row r="88" spans="2:13" s="209" customFormat="1" ht="14.25">
      <c r="B88" s="548" t="s">
        <v>831</v>
      </c>
      <c r="C88" s="548"/>
      <c r="D88" s="548"/>
      <c r="E88" s="548"/>
      <c r="F88" s="548"/>
      <c r="G88" s="548"/>
      <c r="H88" s="548"/>
      <c r="I88" s="548"/>
      <c r="J88" s="548"/>
      <c r="K88" s="548"/>
      <c r="L88" s="548"/>
      <c r="M88" s="548"/>
    </row>
    <row r="89" spans="2:13" s="209" customFormat="1" ht="14.25">
      <c r="B89" s="522" t="s">
        <v>832</v>
      </c>
      <c r="C89" s="522"/>
      <c r="D89" s="522"/>
      <c r="E89" s="522"/>
      <c r="F89" s="522"/>
      <c r="G89" s="522"/>
      <c r="H89" s="522"/>
      <c r="I89" s="522"/>
      <c r="J89" s="522"/>
      <c r="K89" s="522"/>
      <c r="L89" s="522"/>
      <c r="M89" s="522"/>
    </row>
    <row r="90" spans="2:13" s="209" customFormat="1" ht="14.25">
      <c r="B90" s="477" t="s">
        <v>640</v>
      </c>
      <c r="C90" s="477"/>
      <c r="D90" s="477"/>
      <c r="E90" s="477"/>
      <c r="F90" s="477"/>
      <c r="G90" s="477"/>
      <c r="H90" s="477"/>
      <c r="I90" s="477"/>
      <c r="J90" s="477"/>
      <c r="K90" s="477"/>
      <c r="L90" s="477"/>
      <c r="M90" s="477"/>
    </row>
    <row r="91" spans="2:13" s="209" customFormat="1" ht="14.25">
      <c r="B91" s="554"/>
      <c r="C91" s="554"/>
      <c r="D91" s="554"/>
      <c r="E91" s="554"/>
      <c r="F91" s="554"/>
      <c r="G91" s="554"/>
      <c r="H91" s="554"/>
      <c r="I91" s="554"/>
      <c r="J91" s="554"/>
      <c r="K91" s="554"/>
      <c r="L91" s="554"/>
      <c r="M91" s="554"/>
    </row>
    <row r="92" s="209" customFormat="1" ht="14.25"/>
    <row r="93" spans="2:30" ht="14.25">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row>
    <row r="94" spans="2:30" ht="14.25">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row>
    <row r="95" s="209" customFormat="1" ht="14.25"/>
    <row r="96" s="209" customFormat="1" ht="14.25"/>
    <row r="97" s="209" customFormat="1" ht="14.25"/>
    <row r="98" s="209" customFormat="1" ht="14.25"/>
    <row r="99" s="209" customFormat="1" ht="14.25"/>
    <row r="100" s="209" customFormat="1" ht="14.25"/>
    <row r="101" s="209" customFormat="1" ht="14.25"/>
    <row r="102" s="209" customFormat="1" ht="14.25"/>
    <row r="103" s="209" customFormat="1" ht="14.25"/>
    <row r="104" s="209" customFormat="1" ht="14.25"/>
    <row r="105" s="209" customFormat="1" ht="14.25"/>
    <row r="106" s="209" customFormat="1" ht="14.25"/>
    <row r="107" s="209" customFormat="1" ht="14.25"/>
    <row r="108" s="209" customFormat="1" ht="14.25"/>
    <row r="109" s="209" customFormat="1" ht="14.25"/>
    <row r="110" s="209" customFormat="1" ht="14.25"/>
    <row r="111" s="209" customFormat="1" ht="14.25"/>
    <row r="112" s="209" customFormat="1" ht="14.25"/>
    <row r="113" s="209" customFormat="1" ht="14.25"/>
    <row r="114" s="209" customFormat="1" ht="14.25"/>
    <row r="115" s="209" customFormat="1" ht="14.25"/>
    <row r="116" s="209" customFormat="1" ht="14.25"/>
    <row r="117" s="209" customFormat="1" ht="14.25"/>
    <row r="118" s="209" customFormat="1" ht="14.25"/>
    <row r="119" s="209" customFormat="1" ht="14.25"/>
    <row r="120" s="209" customFormat="1" ht="14.25"/>
    <row r="121" s="209" customFormat="1" ht="14.25"/>
    <row r="122" s="209" customFormat="1" ht="14.25"/>
    <row r="123" s="209" customFormat="1" ht="14.25"/>
    <row r="124" s="209" customFormat="1" ht="14.25"/>
    <row r="125" s="209" customFormat="1" ht="14.25"/>
    <row r="126" s="209" customFormat="1" ht="14.25"/>
    <row r="127" s="209" customFormat="1" ht="14.25"/>
    <row r="128" s="209" customFormat="1" ht="14.25"/>
    <row r="129" s="209" customFormat="1" ht="14.25"/>
    <row r="130" s="209" customFormat="1" ht="14.25"/>
    <row r="131" s="209" customFormat="1" ht="14.25"/>
    <row r="132" s="209" customFormat="1" ht="14.25"/>
    <row r="133" s="209" customFormat="1" ht="14.25"/>
    <row r="134" s="209" customFormat="1" ht="14.25"/>
  </sheetData>
  <sheetProtection/>
  <mergeCells count="23">
    <mergeCell ref="B91:M91"/>
    <mergeCell ref="B69:B77"/>
    <mergeCell ref="B82:B84"/>
    <mergeCell ref="B87:M87"/>
    <mergeCell ref="B88:M88"/>
    <mergeCell ref="B89:M89"/>
    <mergeCell ref="B90:M90"/>
    <mergeCell ref="B21:B33"/>
    <mergeCell ref="B38:B41"/>
    <mergeCell ref="B46:B47"/>
    <mergeCell ref="B52:B56"/>
    <mergeCell ref="B61:B64"/>
    <mergeCell ref="B15:M15"/>
    <mergeCell ref="B16:M16"/>
    <mergeCell ref="B17:M17"/>
    <mergeCell ref="A2:F2"/>
    <mergeCell ref="A1:F1"/>
    <mergeCell ref="B13:M13"/>
    <mergeCell ref="B8:M8"/>
    <mergeCell ref="B9:M9"/>
    <mergeCell ref="B10:M10"/>
    <mergeCell ref="B11:M11"/>
    <mergeCell ref="B12:M12"/>
  </mergeCells>
  <hyperlinks>
    <hyperlink ref="A3" location="Index!A1" display="Index"/>
    <hyperlink ref="B89:M89" location="'Waste disposal'!A1" display="No, these factors are not appropriate. For specific end of life figures please see the ‘waste disposal’ tab."/>
  </hyperlinks>
  <printOptions/>
  <pageMargins left="0.7" right="0.7" top="0.75" bottom="0.75" header="0.3" footer="0.3"/>
  <pageSetup fitToHeight="0" fitToWidth="1" horizontalDpi="600" verticalDpi="600" orientation="landscape" paperSize="9" scale="68" r:id="rId3"/>
  <legacyDrawing r:id="rId2"/>
</worksheet>
</file>

<file path=xl/worksheets/sheet13.xml><?xml version="1.0" encoding="utf-8"?>
<worksheet xmlns="http://schemas.openxmlformats.org/spreadsheetml/2006/main" xmlns:r="http://schemas.openxmlformats.org/officeDocument/2006/relationships">
  <sheetPr>
    <tabColor theme="5" tint="0.39998000860214233"/>
    <pageSetUpPr fitToPage="1"/>
  </sheetPr>
  <dimension ref="A1:AZ9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H6" sqref="H6"/>
    </sheetView>
  </sheetViews>
  <sheetFormatPr defaultColWidth="11.140625" defaultRowHeight="15"/>
  <cols>
    <col min="1" max="1" width="5.7109375" style="37" bestFit="1" customWidth="1"/>
    <col min="2" max="2" width="16.7109375" style="35" customWidth="1"/>
    <col min="3" max="3" width="43.7109375" style="35" customWidth="1"/>
    <col min="4" max="4" width="8.421875" style="35" customWidth="1"/>
    <col min="5" max="10" width="18.7109375" style="35" customWidth="1"/>
    <col min="11" max="12" width="1.57421875" style="35" customWidth="1"/>
    <col min="13" max="13" width="1.421875" style="35" customWidth="1"/>
    <col min="14" max="14" width="11.140625" style="35" customWidth="1"/>
    <col min="15" max="15" width="13.421875" style="37" customWidth="1"/>
    <col min="16" max="17" width="11.140625" style="37" customWidth="1"/>
    <col min="18" max="16384" width="11.140625" style="35" customWidth="1"/>
  </cols>
  <sheetData>
    <row r="1" spans="1:48" s="156" customFormat="1" ht="11.25">
      <c r="A1" s="448" t="str">
        <f>Introduction!$A$1</f>
        <v>UK Government GHG Conversion Factors for Company Reporting</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row>
    <row r="2" spans="1:52" ht="21">
      <c r="A2" s="442" t="str">
        <f ca="1">MID(CELL("filename",$B$2),FIND("]",CELL("filename",$B$2))+1,256)</f>
        <v>Waste disposal</v>
      </c>
      <c r="B2" s="442"/>
      <c r="C2" s="442"/>
      <c r="D2" s="442"/>
      <c r="E2" s="442"/>
      <c r="F2" s="442"/>
      <c r="G2" s="37"/>
      <c r="H2" s="37"/>
      <c r="I2" s="37"/>
      <c r="J2" s="37"/>
      <c r="K2" s="37"/>
      <c r="L2" s="37"/>
      <c r="M2" s="37"/>
      <c r="N2" s="37"/>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row>
    <row r="3" spans="1:52" s="393" customFormat="1" ht="12.75">
      <c r="A3" s="139" t="s">
        <v>184</v>
      </c>
      <c r="B3" s="391"/>
      <c r="C3" s="392"/>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row>
    <row r="4" s="116" customFormat="1" ht="7.5" thickBot="1"/>
    <row r="5" spans="2:52" ht="26.25" thickTop="1">
      <c r="B5" s="4" t="s">
        <v>12</v>
      </c>
      <c r="C5" s="78" t="s">
        <v>99</v>
      </c>
      <c r="D5" s="102" t="s">
        <v>142</v>
      </c>
      <c r="E5" s="55">
        <f>Introduction!$C$5</f>
        <v>43312</v>
      </c>
      <c r="F5" s="102" t="s">
        <v>173</v>
      </c>
      <c r="G5" s="55" t="str">
        <f>Introduction!E5</f>
        <v>Standard Set</v>
      </c>
      <c r="H5" s="37"/>
      <c r="I5" s="37"/>
      <c r="J5" s="37"/>
      <c r="K5" s="37"/>
      <c r="L5" s="37"/>
      <c r="M5" s="37"/>
      <c r="N5" s="37"/>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row>
    <row r="6" spans="2:52" ht="15.75" thickBot="1">
      <c r="B6" s="105" t="s">
        <v>135</v>
      </c>
      <c r="C6" s="72" t="s">
        <v>101</v>
      </c>
      <c r="D6" s="93" t="s">
        <v>33</v>
      </c>
      <c r="E6" s="58">
        <f>Introduction!C6</f>
        <v>1</v>
      </c>
      <c r="F6" s="93" t="s">
        <v>20</v>
      </c>
      <c r="G6" s="121">
        <f>UpdateYear</f>
        <v>2017</v>
      </c>
      <c r="H6" s="37"/>
      <c r="I6" s="37"/>
      <c r="J6" s="37"/>
      <c r="K6" s="37"/>
      <c r="L6" s="37"/>
      <c r="M6" s="37"/>
      <c r="N6" s="37"/>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row>
    <row r="7" spans="2:52" ht="16.5" thickBot="1" thickTop="1">
      <c r="B7" s="37"/>
      <c r="C7" s="37"/>
      <c r="D7" s="37"/>
      <c r="E7" s="37"/>
      <c r="F7" s="37"/>
      <c r="G7" s="37"/>
      <c r="H7" s="37"/>
      <c r="I7" s="37"/>
      <c r="J7" s="37"/>
      <c r="K7" s="37"/>
      <c r="L7" s="37"/>
      <c r="M7" s="37"/>
      <c r="N7" s="37"/>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row>
    <row r="8" spans="2:14" s="209" customFormat="1" ht="21" customHeight="1" thickBot="1" thickTop="1">
      <c r="B8" s="517" t="s">
        <v>591</v>
      </c>
      <c r="C8" s="518"/>
      <c r="D8" s="518"/>
      <c r="E8" s="518"/>
      <c r="F8" s="518"/>
      <c r="G8" s="518"/>
      <c r="H8" s="518"/>
      <c r="I8" s="518"/>
      <c r="J8" s="518"/>
      <c r="K8" s="518"/>
      <c r="L8" s="518"/>
      <c r="M8" s="519"/>
      <c r="N8" s="134"/>
    </row>
    <row r="9" spans="2:14" s="209" customFormat="1" ht="15" customHeight="1" thickTop="1">
      <c r="B9" s="493" t="s">
        <v>174</v>
      </c>
      <c r="C9" s="493"/>
      <c r="D9" s="493"/>
      <c r="E9" s="493"/>
      <c r="F9" s="493"/>
      <c r="G9" s="493"/>
      <c r="H9" s="493"/>
      <c r="I9" s="493"/>
      <c r="J9" s="493"/>
      <c r="K9" s="493"/>
      <c r="L9" s="493"/>
      <c r="M9" s="493"/>
      <c r="N9" s="134"/>
    </row>
    <row r="10" spans="2:14" s="209" customFormat="1" ht="21.75" customHeight="1">
      <c r="B10" s="432" t="s">
        <v>833</v>
      </c>
      <c r="C10" s="432"/>
      <c r="D10" s="432"/>
      <c r="E10" s="432"/>
      <c r="F10" s="432"/>
      <c r="G10" s="432"/>
      <c r="H10" s="432"/>
      <c r="I10" s="432"/>
      <c r="J10" s="432"/>
      <c r="K10" s="432"/>
      <c r="L10" s="432"/>
      <c r="M10" s="432"/>
      <c r="N10" s="134"/>
    </row>
    <row r="11" spans="2:14" s="209" customFormat="1" ht="33.75" customHeight="1">
      <c r="B11" s="432" t="s">
        <v>834</v>
      </c>
      <c r="C11" s="432"/>
      <c r="D11" s="432"/>
      <c r="E11" s="432"/>
      <c r="F11" s="432"/>
      <c r="G11" s="432"/>
      <c r="H11" s="432"/>
      <c r="I11" s="432"/>
      <c r="J11" s="432"/>
      <c r="K11" s="432"/>
      <c r="L11" s="432"/>
      <c r="M11" s="432"/>
      <c r="N11" s="134"/>
    </row>
    <row r="12" spans="2:14" s="209" customFormat="1" ht="49.5" customHeight="1">
      <c r="B12" s="432" t="s">
        <v>835</v>
      </c>
      <c r="C12" s="432"/>
      <c r="D12" s="432"/>
      <c r="E12" s="432"/>
      <c r="F12" s="432"/>
      <c r="G12" s="432"/>
      <c r="H12" s="432"/>
      <c r="I12" s="432"/>
      <c r="J12" s="432"/>
      <c r="K12" s="432"/>
      <c r="L12" s="432"/>
      <c r="M12" s="432"/>
      <c r="N12" s="134"/>
    </row>
    <row r="13" spans="2:14" s="209" customFormat="1" ht="28.5" customHeight="1">
      <c r="B13" s="508" t="s">
        <v>836</v>
      </c>
      <c r="C13" s="508"/>
      <c r="D13" s="508"/>
      <c r="E13" s="508"/>
      <c r="F13" s="508"/>
      <c r="G13" s="508"/>
      <c r="H13" s="508"/>
      <c r="I13" s="508"/>
      <c r="J13" s="508"/>
      <c r="K13" s="508"/>
      <c r="L13" s="508"/>
      <c r="M13" s="508"/>
      <c r="N13" s="134"/>
    </row>
    <row r="14" spans="2:14" s="209" customFormat="1" ht="16.5" customHeight="1">
      <c r="B14" s="432" t="s">
        <v>837</v>
      </c>
      <c r="C14" s="432"/>
      <c r="D14" s="432"/>
      <c r="E14" s="432"/>
      <c r="F14" s="432"/>
      <c r="G14" s="432"/>
      <c r="H14" s="432"/>
      <c r="I14" s="432"/>
      <c r="J14" s="432"/>
      <c r="K14" s="432"/>
      <c r="L14" s="432"/>
      <c r="M14" s="432"/>
      <c r="N14" s="134"/>
    </row>
    <row r="15" spans="2:14" s="209" customFormat="1" ht="46.5" customHeight="1">
      <c r="B15" s="547" t="s">
        <v>838</v>
      </c>
      <c r="C15" s="432"/>
      <c r="D15" s="432"/>
      <c r="E15" s="432"/>
      <c r="F15" s="432"/>
      <c r="G15" s="432"/>
      <c r="H15" s="432"/>
      <c r="I15" s="432"/>
      <c r="J15" s="432"/>
      <c r="K15" s="432"/>
      <c r="L15" s="432"/>
      <c r="M15" s="432"/>
      <c r="N15" s="134"/>
    </row>
    <row r="16" spans="2:14" s="209" customFormat="1" ht="19.5" customHeight="1">
      <c r="B16" s="432" t="s">
        <v>839</v>
      </c>
      <c r="C16" s="432"/>
      <c r="D16" s="432"/>
      <c r="E16" s="432"/>
      <c r="F16" s="432"/>
      <c r="G16" s="432"/>
      <c r="H16" s="432"/>
      <c r="I16" s="432"/>
      <c r="J16" s="432"/>
      <c r="K16" s="432"/>
      <c r="L16" s="432"/>
      <c r="M16" s="432"/>
      <c r="N16" s="134"/>
    </row>
    <row r="17" spans="2:14" s="114" customFormat="1" ht="10.5" customHeight="1">
      <c r="B17" s="113"/>
      <c r="C17" s="432"/>
      <c r="D17" s="432"/>
      <c r="E17" s="432"/>
      <c r="F17" s="432"/>
      <c r="G17" s="432"/>
      <c r="H17" s="432"/>
      <c r="I17" s="432"/>
      <c r="J17" s="432"/>
      <c r="K17" s="432"/>
      <c r="L17" s="432"/>
      <c r="M17" s="432"/>
      <c r="N17" s="432"/>
    </row>
    <row r="18" spans="5:10" s="114" customFormat="1" ht="15">
      <c r="E18" s="399" t="s">
        <v>840</v>
      </c>
      <c r="F18" s="399" t="s">
        <v>857</v>
      </c>
      <c r="G18" s="399" t="s">
        <v>858</v>
      </c>
      <c r="H18" s="399" t="s">
        <v>842</v>
      </c>
      <c r="I18" s="399" t="s">
        <v>843</v>
      </c>
      <c r="J18" s="399" t="s">
        <v>844</v>
      </c>
    </row>
    <row r="19" spans="2:10" s="114" customFormat="1" ht="18">
      <c r="B19" s="146" t="s">
        <v>187</v>
      </c>
      <c r="C19" s="146" t="s">
        <v>845</v>
      </c>
      <c r="D19" s="146" t="s">
        <v>189</v>
      </c>
      <c r="E19" s="147" t="s">
        <v>190</v>
      </c>
      <c r="F19" s="147" t="s">
        <v>190</v>
      </c>
      <c r="G19" s="147" t="s">
        <v>190</v>
      </c>
      <c r="H19" s="147" t="s">
        <v>190</v>
      </c>
      <c r="I19" s="147" t="s">
        <v>190</v>
      </c>
      <c r="J19" s="147" t="s">
        <v>190</v>
      </c>
    </row>
    <row r="20" spans="2:10" s="114" customFormat="1" ht="15">
      <c r="B20" s="509" t="s">
        <v>784</v>
      </c>
      <c r="C20" s="147" t="s">
        <v>785</v>
      </c>
      <c r="D20" s="147" t="s">
        <v>195</v>
      </c>
      <c r="E20" s="422">
        <v>1.08010675</v>
      </c>
      <c r="F20" s="422">
        <v>1.08010675</v>
      </c>
      <c r="G20" s="422">
        <v>1.08010675</v>
      </c>
      <c r="H20" s="419"/>
      <c r="I20" s="419"/>
      <c r="J20" s="423">
        <v>1.3532855000000001</v>
      </c>
    </row>
    <row r="21" spans="2:10" s="114" customFormat="1" ht="15">
      <c r="B21" s="509"/>
      <c r="C21" s="147" t="s">
        <v>786</v>
      </c>
      <c r="D21" s="147" t="s">
        <v>195</v>
      </c>
      <c r="E21" s="422">
        <v>1.08010675</v>
      </c>
      <c r="F21" s="422">
        <v>1.37</v>
      </c>
      <c r="G21" s="422">
        <v>1.08010675</v>
      </c>
      <c r="H21" s="419"/>
      <c r="I21" s="419"/>
      <c r="J21" s="424"/>
    </row>
    <row r="22" spans="2:10" s="114" customFormat="1" ht="15">
      <c r="B22" s="509"/>
      <c r="C22" s="147" t="s">
        <v>787</v>
      </c>
      <c r="D22" s="147" t="s">
        <v>195</v>
      </c>
      <c r="E22" s="419"/>
      <c r="F22" s="419"/>
      <c r="G22" s="419"/>
      <c r="H22" s="419"/>
      <c r="I22" s="419"/>
      <c r="J22" s="423">
        <v>1.3532855000000001</v>
      </c>
    </row>
    <row r="23" spans="2:10" s="114" customFormat="1" ht="15">
      <c r="B23" s="509"/>
      <c r="C23" s="147" t="s">
        <v>788</v>
      </c>
      <c r="D23" s="147" t="s">
        <v>195</v>
      </c>
      <c r="E23" s="422">
        <v>1.08010675</v>
      </c>
      <c r="F23" s="422">
        <v>1.37</v>
      </c>
      <c r="G23" s="422">
        <v>1.08010675</v>
      </c>
      <c r="H23" s="419"/>
      <c r="I23" s="419"/>
      <c r="J23" s="423">
        <v>1.3532855000000001</v>
      </c>
    </row>
    <row r="24" spans="2:10" s="114" customFormat="1" ht="15">
      <c r="B24" s="509"/>
      <c r="C24" s="147" t="s">
        <v>789</v>
      </c>
      <c r="D24" s="147" t="s">
        <v>195</v>
      </c>
      <c r="E24" s="419"/>
      <c r="F24" s="422">
        <v>1.08010675</v>
      </c>
      <c r="G24" s="419"/>
      <c r="H24" s="419"/>
      <c r="I24" s="419"/>
      <c r="J24" s="423">
        <v>1.3532855000000001</v>
      </c>
    </row>
    <row r="25" spans="2:10" s="114" customFormat="1" ht="15">
      <c r="B25" s="509"/>
      <c r="C25" s="147" t="s">
        <v>790</v>
      </c>
      <c r="D25" s="147" t="s">
        <v>195</v>
      </c>
      <c r="E25" s="419"/>
      <c r="F25" s="422">
        <v>1.08010675</v>
      </c>
      <c r="G25" s="422">
        <v>1.08010675</v>
      </c>
      <c r="H25" s="419"/>
      <c r="I25" s="419"/>
      <c r="J25" s="423">
        <v>1.3532855000000001</v>
      </c>
    </row>
    <row r="26" spans="2:10" s="114" customFormat="1" ht="15">
      <c r="B26" s="509"/>
      <c r="C26" s="147" t="s">
        <v>791</v>
      </c>
      <c r="D26" s="147" t="s">
        <v>195</v>
      </c>
      <c r="E26" s="419"/>
      <c r="F26" s="419"/>
      <c r="G26" s="422">
        <v>1.08010675</v>
      </c>
      <c r="H26" s="419"/>
      <c r="I26" s="419"/>
      <c r="J26" s="423">
        <v>1.3532855000000001</v>
      </c>
    </row>
    <row r="27" spans="2:10" s="114" customFormat="1" ht="15">
      <c r="B27" s="509"/>
      <c r="C27" s="147" t="s">
        <v>792</v>
      </c>
      <c r="D27" s="147" t="s">
        <v>195</v>
      </c>
      <c r="E27" s="419"/>
      <c r="F27" s="419"/>
      <c r="G27" s="422">
        <v>1.08010675</v>
      </c>
      <c r="H27" s="419"/>
      <c r="I27" s="419"/>
      <c r="J27" s="423">
        <v>1.3532855000000001</v>
      </c>
    </row>
    <row r="28" spans="2:10" s="114" customFormat="1" ht="15">
      <c r="B28" s="509"/>
      <c r="C28" s="147" t="s">
        <v>793</v>
      </c>
      <c r="D28" s="147" t="s">
        <v>195</v>
      </c>
      <c r="E28" s="419"/>
      <c r="F28" s="419"/>
      <c r="G28" s="422">
        <v>1.08010675</v>
      </c>
      <c r="H28" s="419"/>
      <c r="I28" s="419"/>
      <c r="J28" s="423">
        <v>16.343381349286354</v>
      </c>
    </row>
    <row r="29" spans="2:10" s="114" customFormat="1" ht="15">
      <c r="B29" s="509"/>
      <c r="C29" s="147" t="s">
        <v>794</v>
      </c>
      <c r="D29" s="147" t="s">
        <v>195</v>
      </c>
      <c r="E29" s="419"/>
      <c r="F29" s="419"/>
      <c r="G29" s="425">
        <v>21.76</v>
      </c>
      <c r="H29" s="425">
        <v>21.76</v>
      </c>
      <c r="I29" s="419"/>
      <c r="J29" s="424"/>
    </row>
    <row r="30" spans="2:17" s="114" customFormat="1" ht="15">
      <c r="B30" s="509"/>
      <c r="C30" s="147" t="s">
        <v>795</v>
      </c>
      <c r="D30" s="147" t="s">
        <v>195</v>
      </c>
      <c r="E30" s="419"/>
      <c r="F30" s="419"/>
      <c r="G30" s="425">
        <v>21.76</v>
      </c>
      <c r="H30" s="419"/>
      <c r="I30" s="419"/>
      <c r="J30" s="423">
        <v>71.95</v>
      </c>
      <c r="Q30" s="409"/>
    </row>
    <row r="31" spans="2:10" s="114" customFormat="1" ht="15">
      <c r="B31" s="509"/>
      <c r="C31" s="147" t="s">
        <v>796</v>
      </c>
      <c r="D31" s="147" t="s">
        <v>195</v>
      </c>
      <c r="E31" s="425">
        <v>21.76</v>
      </c>
      <c r="F31" s="425">
        <v>21.76</v>
      </c>
      <c r="G31" s="425">
        <v>21.76</v>
      </c>
      <c r="H31" s="419"/>
      <c r="I31" s="419"/>
      <c r="J31" s="424"/>
    </row>
    <row r="32" spans="2:10" s="114" customFormat="1" ht="15">
      <c r="B32" s="509"/>
      <c r="C32" s="147" t="s">
        <v>797</v>
      </c>
      <c r="D32" s="147" t="s">
        <v>195</v>
      </c>
      <c r="E32" s="425">
        <v>64.50722573643411</v>
      </c>
      <c r="F32" s="425">
        <v>21.76</v>
      </c>
      <c r="G32" s="425">
        <v>21.76</v>
      </c>
      <c r="H32" s="425">
        <v>21.76</v>
      </c>
      <c r="I32" s="425">
        <v>21.76</v>
      </c>
      <c r="J32" s="426">
        <v>819.1302732262319</v>
      </c>
    </row>
    <row r="33" spans="5:10" s="114" customFormat="1" ht="15">
      <c r="E33" s="427"/>
      <c r="F33" s="427"/>
      <c r="G33" s="427"/>
      <c r="H33" s="427"/>
      <c r="I33" s="427"/>
      <c r="J33" s="427"/>
    </row>
    <row r="34" spans="5:10" s="114" customFormat="1" ht="15">
      <c r="E34" s="427"/>
      <c r="F34" s="427"/>
      <c r="G34" s="427"/>
      <c r="H34" s="427"/>
      <c r="I34" s="427"/>
      <c r="J34" s="427"/>
    </row>
    <row r="35" spans="5:10" s="114" customFormat="1" ht="15">
      <c r="E35" s="420" t="s">
        <v>840</v>
      </c>
      <c r="F35" s="421" t="s">
        <v>857</v>
      </c>
      <c r="G35" s="421" t="s">
        <v>858</v>
      </c>
      <c r="H35" s="420" t="s">
        <v>842</v>
      </c>
      <c r="I35" s="420" t="s">
        <v>843</v>
      </c>
      <c r="J35" s="420" t="s">
        <v>844</v>
      </c>
    </row>
    <row r="36" spans="2:10" s="114" customFormat="1" ht="18">
      <c r="B36" s="146" t="s">
        <v>187</v>
      </c>
      <c r="C36" s="146" t="s">
        <v>845</v>
      </c>
      <c r="D36" s="146" t="s">
        <v>189</v>
      </c>
      <c r="E36" s="428" t="s">
        <v>190</v>
      </c>
      <c r="F36" s="428" t="s">
        <v>190</v>
      </c>
      <c r="G36" s="428" t="s">
        <v>190</v>
      </c>
      <c r="H36" s="428" t="s">
        <v>190</v>
      </c>
      <c r="I36" s="428" t="s">
        <v>190</v>
      </c>
      <c r="J36" s="428" t="s">
        <v>190</v>
      </c>
    </row>
    <row r="37" spans="2:10" s="114" customFormat="1" ht="15">
      <c r="B37" s="509" t="s">
        <v>169</v>
      </c>
      <c r="C37" s="147" t="s">
        <v>799</v>
      </c>
      <c r="D37" s="147" t="s">
        <v>195</v>
      </c>
      <c r="E37" s="429"/>
      <c r="F37" s="429"/>
      <c r="G37" s="420">
        <v>21.76</v>
      </c>
      <c r="H37" s="420">
        <v>21.76</v>
      </c>
      <c r="I37" s="420">
        <v>21.76</v>
      </c>
      <c r="J37" s="430">
        <v>1042.2017012748975</v>
      </c>
    </row>
    <row r="38" spans="2:10" s="114" customFormat="1" ht="15">
      <c r="B38" s="509"/>
      <c r="C38" s="147" t="s">
        <v>800</v>
      </c>
      <c r="D38" s="147" t="s">
        <v>195</v>
      </c>
      <c r="E38" s="429"/>
      <c r="F38" s="420">
        <v>21.76</v>
      </c>
      <c r="G38" s="420">
        <v>21.76</v>
      </c>
      <c r="H38" s="420">
        <v>21.76</v>
      </c>
      <c r="I38" s="429"/>
      <c r="J38" s="430">
        <v>26</v>
      </c>
    </row>
    <row r="39" spans="2:10" s="114" customFormat="1" ht="15">
      <c r="B39" s="509"/>
      <c r="C39" s="147" t="s">
        <v>801</v>
      </c>
      <c r="D39" s="147" t="s">
        <v>195</v>
      </c>
      <c r="E39" s="420">
        <v>21.76</v>
      </c>
      <c r="F39" s="429"/>
      <c r="G39" s="420">
        <v>21.76</v>
      </c>
      <c r="H39" s="420">
        <v>21.76</v>
      </c>
      <c r="I39" s="429"/>
      <c r="J39" s="430">
        <v>445.3414143989599</v>
      </c>
    </row>
    <row r="40" spans="5:10" s="114" customFormat="1" ht="15">
      <c r="E40" s="410"/>
      <c r="F40" s="410"/>
      <c r="G40" s="410"/>
      <c r="H40" s="410"/>
      <c r="I40" s="410"/>
      <c r="J40" s="410"/>
    </row>
    <row r="41" spans="5:10" s="114" customFormat="1" ht="15">
      <c r="E41" s="410"/>
      <c r="F41" s="410"/>
      <c r="G41" s="410"/>
      <c r="H41" s="410"/>
      <c r="I41" s="410"/>
      <c r="J41" s="410"/>
    </row>
    <row r="42" spans="5:10" s="114" customFormat="1" ht="15">
      <c r="E42" s="411" t="s">
        <v>841</v>
      </c>
      <c r="F42" s="399" t="s">
        <v>858</v>
      </c>
      <c r="G42" s="411" t="s">
        <v>842</v>
      </c>
      <c r="H42" s="411" t="s">
        <v>846</v>
      </c>
      <c r="I42" s="411" t="s">
        <v>843</v>
      </c>
      <c r="J42" s="411" t="s">
        <v>844</v>
      </c>
    </row>
    <row r="43" spans="2:10" s="114" customFormat="1" ht="18">
      <c r="B43" s="146" t="s">
        <v>187</v>
      </c>
      <c r="C43" s="146" t="s">
        <v>845</v>
      </c>
      <c r="D43" s="146" t="s">
        <v>189</v>
      </c>
      <c r="E43" s="412" t="s">
        <v>190</v>
      </c>
      <c r="F43" s="412" t="s">
        <v>190</v>
      </c>
      <c r="G43" s="412" t="s">
        <v>190</v>
      </c>
      <c r="H43" s="412" t="s">
        <v>190</v>
      </c>
      <c r="I43" s="412" t="s">
        <v>190</v>
      </c>
      <c r="J43" s="412" t="s">
        <v>190</v>
      </c>
    </row>
    <row r="44" spans="2:10" s="114" customFormat="1" ht="15">
      <c r="B44" s="509" t="s">
        <v>847</v>
      </c>
      <c r="C44" s="147" t="s">
        <v>848</v>
      </c>
      <c r="D44" s="147" t="s">
        <v>195</v>
      </c>
      <c r="E44" s="415">
        <v>21.76</v>
      </c>
      <c r="F44" s="415">
        <v>21.76</v>
      </c>
      <c r="G44" s="415">
        <v>21.76</v>
      </c>
      <c r="H44" s="415">
        <v>21.76</v>
      </c>
      <c r="I44" s="416"/>
      <c r="J44" s="417">
        <v>588.9062577878318</v>
      </c>
    </row>
    <row r="45" spans="2:10" s="114" customFormat="1" ht="15">
      <c r="B45" s="509"/>
      <c r="C45" s="147" t="s">
        <v>849</v>
      </c>
      <c r="D45" s="147" t="s">
        <v>195</v>
      </c>
      <c r="E45" s="416"/>
      <c r="F45" s="416"/>
      <c r="G45" s="415">
        <v>21.76</v>
      </c>
      <c r="H45" s="415">
        <v>21.76</v>
      </c>
      <c r="I45" s="415">
        <v>6</v>
      </c>
      <c r="J45" s="417">
        <v>627.2728739061154</v>
      </c>
    </row>
    <row r="46" spans="2:10" s="114" customFormat="1" ht="15">
      <c r="B46" s="509"/>
      <c r="C46" s="147" t="s">
        <v>850</v>
      </c>
      <c r="D46" s="147" t="s">
        <v>195</v>
      </c>
      <c r="E46" s="416"/>
      <c r="F46" s="416"/>
      <c r="G46" s="415">
        <v>21.76</v>
      </c>
      <c r="H46" s="415">
        <v>21.76</v>
      </c>
      <c r="I46" s="415">
        <v>6</v>
      </c>
      <c r="J46" s="417">
        <v>579.357141463108</v>
      </c>
    </row>
    <row r="47" spans="2:10" s="114" customFormat="1" ht="15">
      <c r="B47" s="509"/>
      <c r="C47" s="147" t="s">
        <v>851</v>
      </c>
      <c r="D47" s="147" t="s">
        <v>195</v>
      </c>
      <c r="E47" s="416"/>
      <c r="F47" s="416"/>
      <c r="G47" s="415">
        <v>21.76</v>
      </c>
      <c r="H47" s="415">
        <v>21.76</v>
      </c>
      <c r="I47" s="415">
        <v>6</v>
      </c>
      <c r="J47" s="417">
        <v>587.7423946406343</v>
      </c>
    </row>
    <row r="48" spans="2:10" s="114" customFormat="1" ht="15">
      <c r="B48" s="509"/>
      <c r="C48" s="147" t="s">
        <v>852</v>
      </c>
      <c r="D48" s="147" t="s">
        <v>195</v>
      </c>
      <c r="E48" s="416"/>
      <c r="F48" s="415">
        <v>21.76</v>
      </c>
      <c r="G48" s="415">
        <v>21.76</v>
      </c>
      <c r="H48" s="415">
        <v>21.76</v>
      </c>
      <c r="I48" s="416"/>
      <c r="J48" s="418">
        <v>100.07286365479032</v>
      </c>
    </row>
    <row r="49" spans="5:10" s="114" customFormat="1" ht="15">
      <c r="E49" s="410"/>
      <c r="F49" s="410"/>
      <c r="G49" s="410"/>
      <c r="H49" s="410"/>
      <c r="I49" s="410"/>
      <c r="J49" s="410"/>
    </row>
    <row r="50" spans="5:10" s="114" customFormat="1" ht="15">
      <c r="E50" s="410"/>
      <c r="F50" s="410"/>
      <c r="G50" s="410"/>
      <c r="H50" s="410"/>
      <c r="I50" s="410"/>
      <c r="J50" s="410"/>
    </row>
    <row r="51" spans="5:10" s="114" customFormat="1" ht="15">
      <c r="E51" s="411" t="s">
        <v>840</v>
      </c>
      <c r="F51" s="399" t="s">
        <v>857</v>
      </c>
      <c r="G51" s="411" t="s">
        <v>842</v>
      </c>
      <c r="H51" s="411" t="s">
        <v>844</v>
      </c>
      <c r="I51" s="410"/>
      <c r="J51" s="410"/>
    </row>
    <row r="52" spans="2:10" s="114" customFormat="1" ht="18">
      <c r="B52" s="146" t="s">
        <v>187</v>
      </c>
      <c r="C52" s="146" t="s">
        <v>845</v>
      </c>
      <c r="D52" s="146" t="s">
        <v>189</v>
      </c>
      <c r="E52" s="412" t="s">
        <v>190</v>
      </c>
      <c r="F52" s="412" t="s">
        <v>190</v>
      </c>
      <c r="G52" s="412" t="s">
        <v>190</v>
      </c>
      <c r="H52" s="412" t="s">
        <v>190</v>
      </c>
      <c r="I52" s="410"/>
      <c r="J52" s="410"/>
    </row>
    <row r="53" spans="2:10" s="114" customFormat="1" ht="15">
      <c r="B53" s="509" t="s">
        <v>806</v>
      </c>
      <c r="C53" s="147" t="s">
        <v>807</v>
      </c>
      <c r="D53" s="147" t="s">
        <v>195</v>
      </c>
      <c r="E53" s="414"/>
      <c r="F53" s="415">
        <v>21.76</v>
      </c>
      <c r="G53" s="414"/>
      <c r="H53" s="415">
        <v>16.58</v>
      </c>
      <c r="I53" s="410"/>
      <c r="J53" s="410"/>
    </row>
    <row r="54" spans="2:10" s="114" customFormat="1" ht="15">
      <c r="B54" s="509"/>
      <c r="C54" s="147" t="s">
        <v>808</v>
      </c>
      <c r="D54" s="147" t="s">
        <v>195</v>
      </c>
      <c r="E54" s="414"/>
      <c r="F54" s="415">
        <v>21.76</v>
      </c>
      <c r="G54" s="415">
        <v>21.76</v>
      </c>
      <c r="H54" s="415">
        <v>16.58</v>
      </c>
      <c r="I54" s="410"/>
      <c r="J54" s="410"/>
    </row>
    <row r="55" spans="2:10" s="114" customFormat="1" ht="15">
      <c r="B55" s="509"/>
      <c r="C55" s="147" t="s">
        <v>809</v>
      </c>
      <c r="D55" s="147" t="s">
        <v>195</v>
      </c>
      <c r="E55" s="414"/>
      <c r="F55" s="415">
        <v>21.76</v>
      </c>
      <c r="G55" s="415">
        <v>21.76</v>
      </c>
      <c r="H55" s="415">
        <v>16.58</v>
      </c>
      <c r="I55" s="410"/>
      <c r="J55" s="410"/>
    </row>
    <row r="56" spans="2:10" s="114" customFormat="1" ht="15">
      <c r="B56" s="509"/>
      <c r="C56" s="147" t="s">
        <v>810</v>
      </c>
      <c r="D56" s="147" t="s">
        <v>195</v>
      </c>
      <c r="E56" s="414"/>
      <c r="F56" s="415">
        <v>21.76</v>
      </c>
      <c r="G56" s="415">
        <v>21.76</v>
      </c>
      <c r="H56" s="415">
        <v>16.58</v>
      </c>
      <c r="I56" s="410"/>
      <c r="J56" s="410"/>
    </row>
    <row r="57" spans="2:10" s="114" customFormat="1" ht="15">
      <c r="B57" s="509"/>
      <c r="C57" s="147" t="s">
        <v>811</v>
      </c>
      <c r="D57" s="147" t="s">
        <v>195</v>
      </c>
      <c r="E57" s="414"/>
      <c r="F57" s="415">
        <v>64.63648816355176</v>
      </c>
      <c r="G57" s="414"/>
      <c r="H57" s="415">
        <v>75.49186410176753</v>
      </c>
      <c r="I57" s="410"/>
      <c r="J57" s="410"/>
    </row>
    <row r="58" spans="5:10" s="114" customFormat="1" ht="15">
      <c r="E58" s="410"/>
      <c r="F58" s="410"/>
      <c r="G58" s="410"/>
      <c r="H58" s="410"/>
      <c r="I58" s="410"/>
      <c r="J58" s="410"/>
    </row>
    <row r="59" spans="5:10" s="114" customFormat="1" ht="15">
      <c r="E59" s="410"/>
      <c r="F59" s="410"/>
      <c r="G59" s="410"/>
      <c r="H59" s="410"/>
      <c r="I59" s="410"/>
      <c r="J59" s="410"/>
    </row>
    <row r="60" spans="5:10" s="114" customFormat="1" ht="15">
      <c r="E60" s="399" t="s">
        <v>858</v>
      </c>
      <c r="F60" s="411" t="s">
        <v>842</v>
      </c>
      <c r="G60" s="411" t="s">
        <v>844</v>
      </c>
      <c r="H60" s="410"/>
      <c r="I60" s="410"/>
      <c r="J60" s="410"/>
    </row>
    <row r="61" spans="2:10" s="114" customFormat="1" ht="18">
      <c r="B61" s="146" t="s">
        <v>187</v>
      </c>
      <c r="C61" s="146" t="s">
        <v>845</v>
      </c>
      <c r="D61" s="146" t="s">
        <v>189</v>
      </c>
      <c r="E61" s="412" t="s">
        <v>190</v>
      </c>
      <c r="F61" s="412" t="s">
        <v>190</v>
      </c>
      <c r="G61" s="412" t="s">
        <v>190</v>
      </c>
      <c r="H61" s="410"/>
      <c r="I61" s="410"/>
      <c r="J61" s="410"/>
    </row>
    <row r="62" spans="2:10" s="114" customFormat="1" ht="15">
      <c r="B62" s="509" t="s">
        <v>812</v>
      </c>
      <c r="C62" s="147" t="s">
        <v>813</v>
      </c>
      <c r="D62" s="147" t="s">
        <v>195</v>
      </c>
      <c r="E62" s="415">
        <v>21.76</v>
      </c>
      <c r="F62" s="415">
        <v>21.76</v>
      </c>
      <c r="G62" s="415">
        <v>9.3</v>
      </c>
      <c r="H62" s="410"/>
      <c r="I62" s="410"/>
      <c r="J62" s="410"/>
    </row>
    <row r="63" spans="2:10" s="114" customFormat="1" ht="15">
      <c r="B63" s="509"/>
      <c r="C63" s="147" t="s">
        <v>814</v>
      </c>
      <c r="D63" s="147" t="s">
        <v>195</v>
      </c>
      <c r="E63" s="415">
        <v>21.76</v>
      </c>
      <c r="F63" s="415">
        <v>21.76</v>
      </c>
      <c r="G63" s="415">
        <v>9.3</v>
      </c>
      <c r="H63" s="410"/>
      <c r="I63" s="410"/>
      <c r="J63" s="410"/>
    </row>
    <row r="64" spans="2:10" s="114" customFormat="1" ht="15">
      <c r="B64" s="509"/>
      <c r="C64" s="147" t="s">
        <v>815</v>
      </c>
      <c r="D64" s="147" t="s">
        <v>195</v>
      </c>
      <c r="E64" s="415">
        <v>21.76</v>
      </c>
      <c r="F64" s="415">
        <v>21.76</v>
      </c>
      <c r="G64" s="415">
        <v>9.3</v>
      </c>
      <c r="H64" s="410"/>
      <c r="I64" s="410"/>
      <c r="J64" s="410"/>
    </row>
    <row r="65" spans="2:10" s="114" customFormat="1" ht="15">
      <c r="B65" s="509"/>
      <c r="C65" s="147" t="s">
        <v>816</v>
      </c>
      <c r="D65" s="147" t="s">
        <v>195</v>
      </c>
      <c r="E65" s="415">
        <v>21.76</v>
      </c>
      <c r="F65" s="415">
        <v>21.76</v>
      </c>
      <c r="G65" s="415">
        <v>9.3</v>
      </c>
      <c r="H65" s="410"/>
      <c r="I65" s="410"/>
      <c r="J65" s="410"/>
    </row>
    <row r="66" spans="5:10" s="114" customFormat="1" ht="15">
      <c r="E66" s="410"/>
      <c r="F66" s="410"/>
      <c r="G66" s="410"/>
      <c r="H66" s="410"/>
      <c r="I66" s="410"/>
      <c r="J66" s="410"/>
    </row>
    <row r="67" spans="5:10" s="114" customFormat="1" ht="15">
      <c r="E67" s="410"/>
      <c r="F67" s="410"/>
      <c r="G67" s="410"/>
      <c r="H67" s="410"/>
      <c r="I67" s="410"/>
      <c r="J67" s="410"/>
    </row>
    <row r="68" spans="5:10" s="114" customFormat="1" ht="15">
      <c r="E68" s="399" t="s">
        <v>857</v>
      </c>
      <c r="F68" s="399" t="s">
        <v>858</v>
      </c>
      <c r="G68" s="411" t="s">
        <v>842</v>
      </c>
      <c r="H68" s="411" t="s">
        <v>844</v>
      </c>
      <c r="I68" s="410"/>
      <c r="J68" s="410"/>
    </row>
    <row r="69" spans="2:10" s="114" customFormat="1" ht="18">
      <c r="B69" s="146" t="s">
        <v>187</v>
      </c>
      <c r="C69" s="146" t="s">
        <v>845</v>
      </c>
      <c r="D69" s="146" t="s">
        <v>189</v>
      </c>
      <c r="E69" s="412" t="s">
        <v>190</v>
      </c>
      <c r="F69" s="412" t="s">
        <v>190</v>
      </c>
      <c r="G69" s="412" t="s">
        <v>190</v>
      </c>
      <c r="H69" s="412" t="s">
        <v>190</v>
      </c>
      <c r="I69" s="410"/>
      <c r="J69" s="410"/>
    </row>
    <row r="70" spans="2:10" s="114" customFormat="1" ht="15">
      <c r="B70" s="509" t="s">
        <v>817</v>
      </c>
      <c r="C70" s="147" t="s">
        <v>818</v>
      </c>
      <c r="D70" s="147" t="s">
        <v>195</v>
      </c>
      <c r="E70" s="415">
        <v>21.76</v>
      </c>
      <c r="F70" s="415">
        <v>21.76</v>
      </c>
      <c r="G70" s="415">
        <v>21.76</v>
      </c>
      <c r="H70" s="415">
        <v>9.3</v>
      </c>
      <c r="I70" s="410"/>
      <c r="J70" s="410"/>
    </row>
    <row r="71" spans="2:10" s="114" customFormat="1" ht="15">
      <c r="B71" s="509"/>
      <c r="C71" s="147" t="s">
        <v>819</v>
      </c>
      <c r="D71" s="147" t="s">
        <v>195</v>
      </c>
      <c r="E71" s="415">
        <v>21.76</v>
      </c>
      <c r="F71" s="415">
        <v>21.76</v>
      </c>
      <c r="G71" s="415">
        <v>21.76</v>
      </c>
      <c r="H71" s="415">
        <v>9.3</v>
      </c>
      <c r="I71" s="410"/>
      <c r="J71" s="410"/>
    </row>
    <row r="72" spans="2:10" s="114" customFormat="1" ht="15">
      <c r="B72" s="509"/>
      <c r="C72" s="147" t="s">
        <v>820</v>
      </c>
      <c r="D72" s="147" t="s">
        <v>195</v>
      </c>
      <c r="E72" s="415">
        <v>21.76</v>
      </c>
      <c r="F72" s="415">
        <v>21.76</v>
      </c>
      <c r="G72" s="415">
        <v>21.76</v>
      </c>
      <c r="H72" s="415">
        <v>9.3</v>
      </c>
      <c r="I72" s="410"/>
      <c r="J72" s="410"/>
    </row>
    <row r="73" spans="2:10" s="114" customFormat="1" ht="15">
      <c r="B73" s="509"/>
      <c r="C73" s="147" t="s">
        <v>821</v>
      </c>
      <c r="D73" s="147" t="s">
        <v>195</v>
      </c>
      <c r="E73" s="415">
        <v>21.76</v>
      </c>
      <c r="F73" s="415">
        <v>21.76</v>
      </c>
      <c r="G73" s="415">
        <v>21.76</v>
      </c>
      <c r="H73" s="415">
        <v>9.3</v>
      </c>
      <c r="I73" s="410"/>
      <c r="J73" s="410"/>
    </row>
    <row r="74" spans="2:10" s="114" customFormat="1" ht="15">
      <c r="B74" s="509"/>
      <c r="C74" s="147" t="s">
        <v>822</v>
      </c>
      <c r="D74" s="147" t="s">
        <v>195</v>
      </c>
      <c r="E74" s="415">
        <v>21.76</v>
      </c>
      <c r="F74" s="415">
        <v>21.76</v>
      </c>
      <c r="G74" s="415">
        <v>21.76</v>
      </c>
      <c r="H74" s="415">
        <v>9.3</v>
      </c>
      <c r="I74" s="410"/>
      <c r="J74" s="410"/>
    </row>
    <row r="75" spans="2:10" s="114" customFormat="1" ht="15">
      <c r="B75" s="509"/>
      <c r="C75" s="147" t="s">
        <v>823</v>
      </c>
      <c r="D75" s="147" t="s">
        <v>195</v>
      </c>
      <c r="E75" s="415">
        <v>21.76</v>
      </c>
      <c r="F75" s="415">
        <v>21.76</v>
      </c>
      <c r="G75" s="415">
        <v>21.76</v>
      </c>
      <c r="H75" s="415">
        <v>9.3</v>
      </c>
      <c r="I75" s="410"/>
      <c r="J75" s="410"/>
    </row>
    <row r="76" spans="2:10" s="114" customFormat="1" ht="15">
      <c r="B76" s="509"/>
      <c r="C76" s="147" t="s">
        <v>824</v>
      </c>
      <c r="D76" s="147" t="s">
        <v>195</v>
      </c>
      <c r="E76" s="415">
        <v>21.76</v>
      </c>
      <c r="F76" s="415">
        <v>21.76</v>
      </c>
      <c r="G76" s="415">
        <v>21.76</v>
      </c>
      <c r="H76" s="415">
        <v>9.3</v>
      </c>
      <c r="I76" s="410"/>
      <c r="J76" s="410"/>
    </row>
    <row r="77" spans="2:10" s="114" customFormat="1" ht="15">
      <c r="B77" s="509"/>
      <c r="C77" s="147" t="s">
        <v>825</v>
      </c>
      <c r="D77" s="147" t="s">
        <v>195</v>
      </c>
      <c r="E77" s="415">
        <v>21.76</v>
      </c>
      <c r="F77" s="415">
        <v>21.76</v>
      </c>
      <c r="G77" s="415">
        <v>21.76</v>
      </c>
      <c r="H77" s="415">
        <v>9.3</v>
      </c>
      <c r="I77" s="410"/>
      <c r="J77" s="410"/>
    </row>
    <row r="78" spans="2:10" s="114" customFormat="1" ht="15">
      <c r="B78" s="509"/>
      <c r="C78" s="147" t="s">
        <v>826</v>
      </c>
      <c r="D78" s="147" t="s">
        <v>195</v>
      </c>
      <c r="E78" s="415">
        <v>21.76</v>
      </c>
      <c r="F78" s="415">
        <v>21.76</v>
      </c>
      <c r="G78" s="415">
        <v>21.76</v>
      </c>
      <c r="H78" s="415">
        <v>9.3</v>
      </c>
      <c r="I78" s="410"/>
      <c r="J78" s="410"/>
    </row>
    <row r="79" spans="5:10" s="114" customFormat="1" ht="15">
      <c r="E79" s="410"/>
      <c r="F79" s="410"/>
      <c r="G79" s="410"/>
      <c r="H79" s="410"/>
      <c r="I79" s="410"/>
      <c r="J79" s="410"/>
    </row>
    <row r="80" spans="5:10" s="114" customFormat="1" ht="15">
      <c r="E80" s="410"/>
      <c r="F80" s="410"/>
      <c r="G80" s="410"/>
      <c r="H80" s="410"/>
      <c r="I80" s="410"/>
      <c r="J80" s="410"/>
    </row>
    <row r="81" spans="5:10" s="114" customFormat="1" ht="15">
      <c r="E81" s="399" t="s">
        <v>857</v>
      </c>
      <c r="F81" s="399" t="s">
        <v>858</v>
      </c>
      <c r="G81" s="411" t="s">
        <v>842</v>
      </c>
      <c r="H81" s="411" t="s">
        <v>843</v>
      </c>
      <c r="I81" s="411" t="s">
        <v>844</v>
      </c>
      <c r="J81" s="410"/>
    </row>
    <row r="82" spans="2:10" s="114" customFormat="1" ht="18">
      <c r="B82" s="146" t="s">
        <v>187</v>
      </c>
      <c r="C82" s="146" t="s">
        <v>845</v>
      </c>
      <c r="D82" s="146" t="s">
        <v>189</v>
      </c>
      <c r="E82" s="412" t="s">
        <v>190</v>
      </c>
      <c r="F82" s="412" t="s">
        <v>190</v>
      </c>
      <c r="G82" s="412" t="s">
        <v>190</v>
      </c>
      <c r="H82" s="412" t="s">
        <v>190</v>
      </c>
      <c r="I82" s="412" t="s">
        <v>190</v>
      </c>
      <c r="J82" s="410"/>
    </row>
    <row r="83" spans="2:10" s="114" customFormat="1" ht="15">
      <c r="B83" s="509" t="s">
        <v>827</v>
      </c>
      <c r="C83" s="147" t="s">
        <v>828</v>
      </c>
      <c r="D83" s="147" t="s">
        <v>195</v>
      </c>
      <c r="E83" s="413"/>
      <c r="F83" s="415">
        <v>21.76</v>
      </c>
      <c r="G83" s="415">
        <v>21.76</v>
      </c>
      <c r="H83" s="415">
        <v>21.76</v>
      </c>
      <c r="I83" s="415">
        <f>'[1]Summary'!$J$26+'[1]General Assumptions'!$E$70</f>
        <v>1042.2017012748975</v>
      </c>
      <c r="J83" s="410"/>
    </row>
    <row r="84" spans="2:10" s="114" customFormat="1" ht="15">
      <c r="B84" s="509"/>
      <c r="C84" s="147" t="s">
        <v>829</v>
      </c>
      <c r="D84" s="147" t="s">
        <v>195</v>
      </c>
      <c r="E84" s="413"/>
      <c r="F84" s="415">
        <v>21.76</v>
      </c>
      <c r="G84" s="415">
        <v>21.76</v>
      </c>
      <c r="H84" s="415">
        <v>21.76</v>
      </c>
      <c r="I84" s="415">
        <f>'[1]Summary'!$J$26+'[1]General Assumptions'!$E$70</f>
        <v>1042.2017012748975</v>
      </c>
      <c r="J84" s="410"/>
    </row>
    <row r="85" spans="2:10" s="114" customFormat="1" ht="15">
      <c r="B85" s="509"/>
      <c r="C85" s="147" t="s">
        <v>830</v>
      </c>
      <c r="D85" s="147" t="s">
        <v>195</v>
      </c>
      <c r="E85" s="413"/>
      <c r="F85" s="415">
        <v>21.76</v>
      </c>
      <c r="G85" s="415">
        <v>21.76</v>
      </c>
      <c r="H85" s="415">
        <v>21.76</v>
      </c>
      <c r="I85" s="415">
        <f>'[1]Summary'!$J$26+'[1]General Assumptions'!$E$70</f>
        <v>1042.2017012748975</v>
      </c>
      <c r="J85" s="410"/>
    </row>
    <row r="86" spans="2:14" s="114" customFormat="1" ht="15">
      <c r="B86" s="113"/>
      <c r="C86" s="113"/>
      <c r="D86" s="113"/>
      <c r="E86" s="113"/>
      <c r="F86" s="113"/>
      <c r="G86" s="113"/>
      <c r="H86" s="113"/>
      <c r="I86" s="113"/>
      <c r="J86" s="113"/>
      <c r="K86" s="113"/>
      <c r="L86" s="113"/>
      <c r="M86" s="113"/>
      <c r="N86" s="113"/>
    </row>
    <row r="87" spans="2:14" s="114" customFormat="1" ht="15">
      <c r="B87" s="113"/>
      <c r="C87" s="113"/>
      <c r="D87" s="113"/>
      <c r="E87" s="113"/>
      <c r="F87" s="113"/>
      <c r="G87" s="113"/>
      <c r="H87" s="113"/>
      <c r="I87" s="113"/>
      <c r="J87" s="113"/>
      <c r="K87" s="113"/>
      <c r="L87" s="113"/>
      <c r="M87" s="113"/>
      <c r="N87" s="113"/>
    </row>
    <row r="88" spans="2:14" s="209" customFormat="1" ht="15">
      <c r="B88" s="400" t="s">
        <v>120</v>
      </c>
      <c r="C88" s="134"/>
      <c r="D88" s="134"/>
      <c r="E88" s="134"/>
      <c r="F88" s="134"/>
      <c r="G88" s="134"/>
      <c r="H88" s="134"/>
      <c r="I88" s="134"/>
      <c r="J88" s="134"/>
      <c r="K88" s="134"/>
      <c r="L88" s="134"/>
      <c r="M88" s="134"/>
      <c r="N88" s="134"/>
    </row>
    <row r="89" spans="2:14" s="209" customFormat="1" ht="21" customHeight="1">
      <c r="B89" s="548" t="s">
        <v>853</v>
      </c>
      <c r="C89" s="548"/>
      <c r="D89" s="548"/>
      <c r="E89" s="548"/>
      <c r="F89" s="548"/>
      <c r="G89" s="548"/>
      <c r="H89" s="548"/>
      <c r="I89" s="548"/>
      <c r="J89" s="548"/>
      <c r="K89" s="548"/>
      <c r="L89" s="548"/>
      <c r="M89" s="548"/>
      <c r="N89" s="134"/>
    </row>
    <row r="90" spans="2:14" s="209" customFormat="1" ht="17.25" customHeight="1">
      <c r="B90" s="522" t="s">
        <v>854</v>
      </c>
      <c r="C90" s="522"/>
      <c r="D90" s="522"/>
      <c r="E90" s="522"/>
      <c r="F90" s="522"/>
      <c r="G90" s="522"/>
      <c r="H90" s="522"/>
      <c r="I90" s="522"/>
      <c r="J90" s="522"/>
      <c r="K90" s="522"/>
      <c r="L90" s="522"/>
      <c r="M90" s="522"/>
      <c r="N90" s="134"/>
    </row>
    <row r="91" spans="2:14" s="209" customFormat="1" ht="14.25">
      <c r="B91" s="548" t="s">
        <v>855</v>
      </c>
      <c r="C91" s="548"/>
      <c r="D91" s="548"/>
      <c r="E91" s="548"/>
      <c r="F91" s="548"/>
      <c r="G91" s="548"/>
      <c r="H91" s="548"/>
      <c r="I91" s="548"/>
      <c r="J91" s="548"/>
      <c r="K91" s="548"/>
      <c r="L91" s="548"/>
      <c r="M91" s="548"/>
      <c r="N91" s="134"/>
    </row>
    <row r="92" spans="2:14" s="209" customFormat="1" ht="52.5" customHeight="1">
      <c r="B92" s="432" t="s">
        <v>856</v>
      </c>
      <c r="C92" s="432"/>
      <c r="D92" s="432"/>
      <c r="E92" s="432"/>
      <c r="F92" s="432"/>
      <c r="G92" s="432"/>
      <c r="H92" s="432"/>
      <c r="I92" s="432"/>
      <c r="J92" s="432"/>
      <c r="K92" s="432"/>
      <c r="L92" s="432"/>
      <c r="M92" s="432"/>
      <c r="N92" s="134"/>
    </row>
    <row r="93" spans="2:14" s="209" customFormat="1" ht="22.5" customHeight="1">
      <c r="B93" s="477" t="s">
        <v>640</v>
      </c>
      <c r="C93" s="477"/>
      <c r="D93" s="477"/>
      <c r="E93" s="477"/>
      <c r="F93" s="477"/>
      <c r="G93" s="477"/>
      <c r="H93" s="477"/>
      <c r="I93" s="477"/>
      <c r="J93" s="477"/>
      <c r="K93" s="477"/>
      <c r="L93" s="477"/>
      <c r="M93" s="477"/>
      <c r="N93" s="134"/>
    </row>
    <row r="94" s="209" customFormat="1" ht="14.25"/>
    <row r="95" s="209" customFormat="1" ht="14.25"/>
    <row r="96" s="209" customFormat="1" ht="14.25"/>
    <row r="97" s="209" customFormat="1" ht="14.25"/>
    <row r="98" s="209" customFormat="1" ht="14.25"/>
    <row r="99" s="209" customFormat="1" ht="14.25"/>
    <row r="100" s="209" customFormat="1" ht="14.25"/>
    <row r="101" s="209" customFormat="1" ht="14.25"/>
    <row r="102" s="209" customFormat="1" ht="14.25"/>
    <row r="103" s="209" customFormat="1" ht="14.25"/>
    <row r="104" s="209" customFormat="1" ht="14.25"/>
    <row r="105" s="209" customFormat="1" ht="14.25"/>
    <row r="106" s="209" customFormat="1" ht="14.25"/>
    <row r="107" s="209" customFormat="1" ht="14.25"/>
    <row r="108" s="209" customFormat="1" ht="14.25"/>
    <row r="109" s="209" customFormat="1" ht="14.25"/>
    <row r="110" s="209" customFormat="1" ht="14.25"/>
    <row r="111" s="209" customFormat="1" ht="14.25"/>
    <row r="112" s="209" customFormat="1" ht="14.25"/>
    <row r="113" s="209" customFormat="1" ht="14.25"/>
    <row r="114" s="209" customFormat="1" ht="14.25"/>
    <row r="115" s="209" customFormat="1" ht="14.25"/>
    <row r="116" s="209" customFormat="1" ht="14.25"/>
    <row r="117" s="209" customFormat="1" ht="14.25"/>
    <row r="118" s="209" customFormat="1" ht="14.25"/>
    <row r="119" s="209" customFormat="1" ht="14.25"/>
    <row r="120" s="209" customFormat="1" ht="14.25"/>
    <row r="121" s="209" customFormat="1" ht="14.25"/>
    <row r="122" s="209" customFormat="1" ht="14.25"/>
    <row r="123" s="209" customFormat="1" ht="14.25"/>
    <row r="124" s="209" customFormat="1" ht="14.25"/>
    <row r="125" s="209" customFormat="1" ht="14.25"/>
    <row r="126" s="209" customFormat="1" ht="14.25"/>
    <row r="127" s="209" customFormat="1" ht="14.25"/>
    <row r="128" s="209" customFormat="1" ht="14.25"/>
    <row r="129" s="209" customFormat="1" ht="14.25"/>
    <row r="130" s="209" customFormat="1" ht="14.25"/>
    <row r="131" s="209" customFormat="1" ht="14.25"/>
    <row r="132" s="209" customFormat="1" ht="14.25"/>
    <row r="133" s="209" customFormat="1" ht="14.25"/>
    <row r="134" s="209" customFormat="1" ht="14.25"/>
    <row r="135" s="209" customFormat="1" ht="14.25"/>
    <row r="136" s="209" customFormat="1" ht="14.25"/>
    <row r="137" s="209" customFormat="1" ht="14.25"/>
    <row r="138" s="209" customFormat="1" ht="14.25"/>
    <row r="139" s="209" customFormat="1" ht="14.25"/>
    <row r="140" s="209" customFormat="1" ht="14.25"/>
    <row r="141" s="209" customFormat="1" ht="14.25"/>
    <row r="142" s="209" customFormat="1" ht="14.25"/>
    <row r="143" s="209" customFormat="1" ht="14.25"/>
  </sheetData>
  <sheetProtection/>
  <mergeCells count="31">
    <mergeCell ref="B83:B85"/>
    <mergeCell ref="B89:M89"/>
    <mergeCell ref="B90:M90"/>
    <mergeCell ref="B91:M91"/>
    <mergeCell ref="B92:M92"/>
    <mergeCell ref="B93:M93"/>
    <mergeCell ref="B20:B32"/>
    <mergeCell ref="B37:B39"/>
    <mergeCell ref="B44:B48"/>
    <mergeCell ref="B53:B57"/>
    <mergeCell ref="B62:B65"/>
    <mergeCell ref="B70:B78"/>
    <mergeCell ref="B12:M12"/>
    <mergeCell ref="B13:M13"/>
    <mergeCell ref="B14:M14"/>
    <mergeCell ref="B15:M15"/>
    <mergeCell ref="B16:M16"/>
    <mergeCell ref="C17:N17"/>
    <mergeCell ref="AE1:AJ1"/>
    <mergeCell ref="AK1:AP1"/>
    <mergeCell ref="AQ1:AV1"/>
    <mergeCell ref="A2:F2"/>
    <mergeCell ref="A1:F1"/>
    <mergeCell ref="B8:M8"/>
    <mergeCell ref="B10:M10"/>
    <mergeCell ref="G1:L1"/>
    <mergeCell ref="M1:R1"/>
    <mergeCell ref="B11:M11"/>
    <mergeCell ref="S1:X1"/>
    <mergeCell ref="Y1:AD1"/>
    <mergeCell ref="B9:M9"/>
  </mergeCells>
  <hyperlinks>
    <hyperlink ref="A3" location="Index!A1" display="Index"/>
    <hyperlink ref="B11:M11" r:id="rId1" display="●  These factors cannot be used to determine the relative lifecycle merit of different  waste management options.  This is because the benefits of energy recovery and recycling are attributed to the user of the recycled materials, not the producer of the "/>
    <hyperlink ref="B12:M12" r:id="rId2" display="●  For landfill, the factors in the tables include collection, transport and landfill emissions (‘gate to grave’).  For energy recovery and recycling, the factors consider transport to an energy recovery or materials reclamation facility only.  This is in"/>
    <hyperlink ref="B90:M90" location="'Material use'!A1" display="No, these factors are not appropriate, for specific procurement factors please see the ‘material use’ listing."/>
  </hyperlinks>
  <printOptions/>
  <pageMargins left="0.7" right="0.7" top="0.75" bottom="0.75" header="0.3" footer="0.3"/>
  <pageSetup fitToHeight="0" fitToWidth="1" horizontalDpi="600" verticalDpi="600" orientation="landscape" paperSize="9" scale="55" r:id="rId5"/>
  <legacyDrawing r:id="rId4"/>
</worksheet>
</file>

<file path=xl/worksheets/sheet14.xml><?xml version="1.0" encoding="utf-8"?>
<worksheet xmlns="http://schemas.openxmlformats.org/spreadsheetml/2006/main" xmlns:r="http://schemas.openxmlformats.org/officeDocument/2006/relationships">
  <sheetPr>
    <tabColor theme="5" tint="0.39998000860214233"/>
    <pageSetUpPr fitToPage="1"/>
  </sheetPr>
  <dimension ref="A1:Y53"/>
  <sheetViews>
    <sheetView zoomScalePageLayoutView="0" workbookViewId="0" topLeftCell="A1">
      <pane xSplit="1" ySplit="3" topLeftCell="B28" activePane="bottomRight" state="frozen"/>
      <selection pane="topLeft" activeCell="A1" sqref="A1"/>
      <selection pane="topRight" activeCell="B1" sqref="B1"/>
      <selection pane="bottomLeft" activeCell="A4" sqref="A4"/>
      <selection pane="bottomRight" activeCell="G28" sqref="G28"/>
    </sheetView>
  </sheetViews>
  <sheetFormatPr defaultColWidth="11.140625" defaultRowHeight="15"/>
  <cols>
    <col min="1" max="1" width="5.7109375" style="37" bestFit="1" customWidth="1"/>
    <col min="2" max="2" width="16.7109375" style="35" customWidth="1"/>
    <col min="3" max="3" width="20.00390625" style="35" customWidth="1"/>
    <col min="4" max="4" width="14.421875" style="35" customWidth="1"/>
    <col min="5" max="5" width="17.140625" style="35" customWidth="1"/>
    <col min="6" max="6" width="13.28125" style="35" customWidth="1"/>
    <col min="7" max="7" width="17.57421875" style="35" bestFit="1" customWidth="1"/>
    <col min="8" max="13" width="13.28125" style="35" customWidth="1"/>
    <col min="14" max="16384" width="11.140625" style="35" customWidth="1"/>
  </cols>
  <sheetData>
    <row r="1" spans="1:25" s="137" customFormat="1" ht="11.25">
      <c r="A1" s="448" t="str">
        <f>Introduction!$A$1</f>
        <v>UK Government GHG Conversion Factors for Company Reporting</v>
      </c>
      <c r="B1" s="448"/>
      <c r="C1" s="448"/>
      <c r="D1" s="448"/>
      <c r="E1" s="448"/>
      <c r="F1" s="448"/>
      <c r="G1" s="156"/>
      <c r="H1" s="156"/>
      <c r="I1" s="156"/>
      <c r="J1" s="156"/>
      <c r="K1" s="156"/>
      <c r="L1" s="156"/>
      <c r="M1" s="156"/>
      <c r="N1" s="156"/>
      <c r="O1" s="156"/>
      <c r="P1" s="156"/>
      <c r="Q1" s="156"/>
      <c r="R1" s="156"/>
      <c r="S1" s="156"/>
      <c r="T1" s="156"/>
      <c r="U1" s="156"/>
      <c r="V1" s="156"/>
      <c r="W1" s="156"/>
      <c r="X1" s="156"/>
      <c r="Y1" s="156"/>
    </row>
    <row r="2" spans="1:25" ht="21">
      <c r="A2" s="442" t="str">
        <f ca="1">MID(CELL("filename",$B$2),FIND("]",CELL("filename",$B$2))+1,256)</f>
        <v>Business travel- air</v>
      </c>
      <c r="B2" s="442"/>
      <c r="C2" s="442"/>
      <c r="D2" s="442"/>
      <c r="E2" s="442"/>
      <c r="F2" s="442"/>
      <c r="G2" s="37"/>
      <c r="H2" s="37"/>
      <c r="I2" s="37"/>
      <c r="J2" s="37"/>
      <c r="K2" s="37"/>
      <c r="L2" s="37"/>
      <c r="M2" s="37"/>
      <c r="N2" s="37"/>
      <c r="O2" s="37"/>
      <c r="P2" s="37"/>
      <c r="Q2" s="37"/>
      <c r="R2" s="37"/>
      <c r="S2" s="37"/>
      <c r="T2" s="37"/>
      <c r="U2" s="37"/>
      <c r="V2" s="37"/>
      <c r="W2" s="37"/>
      <c r="X2" s="37"/>
      <c r="Y2" s="37"/>
    </row>
    <row r="3" spans="1:25" ht="15">
      <c r="A3" s="139" t="s">
        <v>184</v>
      </c>
      <c r="B3" s="37"/>
      <c r="C3" s="37"/>
      <c r="D3" s="37"/>
      <c r="E3" s="37"/>
      <c r="F3" s="37"/>
      <c r="G3" s="37"/>
      <c r="H3" s="37"/>
      <c r="I3" s="37"/>
      <c r="J3" s="37"/>
      <c r="K3" s="37"/>
      <c r="L3" s="37"/>
      <c r="M3" s="37"/>
      <c r="N3" s="37"/>
      <c r="O3" s="37"/>
      <c r="P3" s="37"/>
      <c r="Q3" s="37"/>
      <c r="R3" s="37"/>
      <c r="S3" s="37"/>
      <c r="T3" s="37"/>
      <c r="U3" s="37"/>
      <c r="V3" s="37"/>
      <c r="W3" s="37"/>
      <c r="X3" s="37"/>
      <c r="Y3" s="37"/>
    </row>
    <row r="4" spans="1:25" s="141" customFormat="1" ht="7.5" thickBot="1">
      <c r="A4" s="116"/>
      <c r="B4" s="116"/>
      <c r="C4" s="116"/>
      <c r="D4" s="116"/>
      <c r="E4" s="116"/>
      <c r="F4" s="116"/>
      <c r="G4" s="116"/>
      <c r="H4" s="116"/>
      <c r="I4" s="116"/>
      <c r="J4" s="116"/>
      <c r="K4" s="116"/>
      <c r="L4" s="116"/>
      <c r="M4" s="116"/>
      <c r="N4" s="116"/>
      <c r="O4" s="116"/>
      <c r="P4" s="116"/>
      <c r="Q4" s="116"/>
      <c r="R4" s="116"/>
      <c r="S4" s="116"/>
      <c r="T4" s="116"/>
      <c r="U4" s="116"/>
      <c r="V4" s="116"/>
      <c r="W4" s="116"/>
      <c r="X4" s="116"/>
      <c r="Y4" s="116"/>
    </row>
    <row r="5" spans="2:25" ht="26.25" thickTop="1">
      <c r="B5" s="4" t="s">
        <v>12</v>
      </c>
      <c r="C5" s="78" t="s">
        <v>74</v>
      </c>
      <c r="D5" s="102" t="s">
        <v>142</v>
      </c>
      <c r="E5" s="55">
        <f>Introduction!$C$5</f>
        <v>43312</v>
      </c>
      <c r="F5" s="102" t="s">
        <v>173</v>
      </c>
      <c r="G5" s="55" t="str">
        <f>Introduction!E5</f>
        <v>Standard Set</v>
      </c>
      <c r="H5" s="37"/>
      <c r="I5" s="37"/>
      <c r="J5" s="37"/>
      <c r="K5" s="37"/>
      <c r="L5" s="37"/>
      <c r="M5" s="37"/>
      <c r="N5" s="37"/>
      <c r="O5" s="37"/>
      <c r="P5" s="37"/>
      <c r="Q5" s="37"/>
      <c r="R5" s="37"/>
      <c r="S5" s="37"/>
      <c r="T5" s="37"/>
      <c r="U5" s="37"/>
      <c r="V5" s="37"/>
      <c r="W5" s="37"/>
      <c r="X5" s="37"/>
      <c r="Y5" s="37"/>
    </row>
    <row r="6" spans="2:25" ht="15.75" thickBot="1">
      <c r="B6" s="105" t="s">
        <v>135</v>
      </c>
      <c r="C6" s="72" t="s">
        <v>101</v>
      </c>
      <c r="D6" s="93" t="s">
        <v>33</v>
      </c>
      <c r="E6" s="58">
        <f>Introduction!C6</f>
        <v>1</v>
      </c>
      <c r="F6" s="93" t="s">
        <v>20</v>
      </c>
      <c r="G6" s="121">
        <f>UpdateYear</f>
        <v>2017</v>
      </c>
      <c r="H6" s="37"/>
      <c r="I6" s="37"/>
      <c r="J6" s="37"/>
      <c r="K6" s="37"/>
      <c r="L6" s="37"/>
      <c r="M6" s="37"/>
      <c r="N6" s="37"/>
      <c r="O6" s="37"/>
      <c r="P6" s="37"/>
      <c r="Q6" s="37"/>
      <c r="R6" s="37"/>
      <c r="S6" s="37"/>
      <c r="T6" s="37"/>
      <c r="U6" s="37"/>
      <c r="V6" s="37"/>
      <c r="W6" s="37"/>
      <c r="X6" s="37"/>
      <c r="Y6" s="37"/>
    </row>
    <row r="7" spans="2:25" ht="16.5" thickBot="1" thickTop="1">
      <c r="B7" s="37"/>
      <c r="C7" s="37"/>
      <c r="D7" s="37"/>
      <c r="E7" s="37"/>
      <c r="F7" s="37"/>
      <c r="G7" s="37"/>
      <c r="H7" s="37"/>
      <c r="I7" s="37"/>
      <c r="J7" s="37"/>
      <c r="K7" s="37"/>
      <c r="L7" s="37"/>
      <c r="M7" s="37"/>
      <c r="N7" s="37"/>
      <c r="O7" s="37"/>
      <c r="P7" s="37"/>
      <c r="Q7" s="37"/>
      <c r="R7" s="37"/>
      <c r="S7" s="37"/>
      <c r="T7" s="37"/>
      <c r="U7" s="37"/>
      <c r="V7" s="37"/>
      <c r="W7" s="37"/>
      <c r="X7" s="37"/>
      <c r="Y7" s="37"/>
    </row>
    <row r="8" spans="2:25" ht="17.25" customHeight="1" thickBot="1" thickTop="1">
      <c r="B8" s="549" t="s">
        <v>519</v>
      </c>
      <c r="C8" s="550"/>
      <c r="D8" s="550"/>
      <c r="E8" s="550"/>
      <c r="F8" s="550"/>
      <c r="G8" s="550"/>
      <c r="H8" s="550"/>
      <c r="I8" s="550"/>
      <c r="J8" s="550"/>
      <c r="K8" s="550"/>
      <c r="L8" s="550"/>
      <c r="M8" s="551"/>
      <c r="N8" s="134"/>
      <c r="O8" s="134"/>
      <c r="P8" s="134"/>
      <c r="Q8" s="134"/>
      <c r="R8" s="134"/>
      <c r="S8" s="134"/>
      <c r="T8" s="134"/>
      <c r="U8" s="134"/>
      <c r="V8" s="134"/>
      <c r="W8" s="134"/>
      <c r="X8" s="134"/>
      <c r="Y8" s="134"/>
    </row>
    <row r="9" spans="2:25" ht="15.75" thickTop="1">
      <c r="B9" s="432"/>
      <c r="C9" s="552"/>
      <c r="D9" s="552"/>
      <c r="E9" s="552"/>
      <c r="F9" s="552"/>
      <c r="G9" s="552"/>
      <c r="H9" s="552"/>
      <c r="I9" s="552"/>
      <c r="J9" s="552"/>
      <c r="K9" s="552"/>
      <c r="L9" s="552"/>
      <c r="M9" s="552"/>
      <c r="N9" s="134"/>
      <c r="O9" s="134"/>
      <c r="P9" s="134"/>
      <c r="Q9" s="134"/>
      <c r="R9" s="134"/>
      <c r="S9" s="134"/>
      <c r="T9" s="134"/>
      <c r="U9" s="134"/>
      <c r="V9" s="134"/>
      <c r="W9" s="134"/>
      <c r="X9" s="134"/>
      <c r="Y9" s="134"/>
    </row>
    <row r="10" spans="2:25" s="209" customFormat="1" ht="15" customHeight="1">
      <c r="B10" s="493" t="s">
        <v>174</v>
      </c>
      <c r="C10" s="493"/>
      <c r="D10" s="493"/>
      <c r="E10" s="493"/>
      <c r="F10" s="493"/>
      <c r="G10" s="493"/>
      <c r="H10" s="493"/>
      <c r="I10" s="493"/>
      <c r="J10" s="493"/>
      <c r="K10" s="493"/>
      <c r="L10" s="493"/>
      <c r="M10" s="493"/>
      <c r="N10" s="134"/>
      <c r="O10" s="134"/>
      <c r="P10" s="134"/>
      <c r="Q10" s="134"/>
      <c r="R10" s="134"/>
      <c r="S10" s="134"/>
      <c r="T10" s="134"/>
      <c r="U10" s="134"/>
      <c r="V10" s="134"/>
      <c r="W10" s="134"/>
      <c r="X10" s="134"/>
      <c r="Y10" s="134"/>
    </row>
    <row r="11" spans="2:25" s="209" customFormat="1" ht="21" customHeight="1">
      <c r="B11" s="432" t="s">
        <v>592</v>
      </c>
      <c r="C11" s="432"/>
      <c r="D11" s="432"/>
      <c r="E11" s="432"/>
      <c r="F11" s="432"/>
      <c r="G11" s="432"/>
      <c r="H11" s="432"/>
      <c r="I11" s="432"/>
      <c r="J11" s="432"/>
      <c r="K11" s="432"/>
      <c r="L11" s="432"/>
      <c r="M11" s="432"/>
      <c r="N11" s="134"/>
      <c r="O11" s="134"/>
      <c r="P11" s="134"/>
      <c r="Q11" s="134"/>
      <c r="R11" s="134"/>
      <c r="S11" s="134"/>
      <c r="T11" s="134"/>
      <c r="U11" s="134"/>
      <c r="V11" s="134"/>
      <c r="W11" s="134"/>
      <c r="X11" s="134"/>
      <c r="Y11" s="134"/>
    </row>
    <row r="12" spans="2:25" s="209" customFormat="1" ht="28.5" customHeight="1">
      <c r="B12" s="556" t="s">
        <v>593</v>
      </c>
      <c r="C12" s="556"/>
      <c r="D12" s="556"/>
      <c r="E12" s="556"/>
      <c r="F12" s="556"/>
      <c r="G12" s="556"/>
      <c r="H12" s="556"/>
      <c r="I12" s="556"/>
      <c r="J12" s="556"/>
      <c r="K12" s="556"/>
      <c r="L12" s="556"/>
      <c r="M12" s="556"/>
      <c r="N12" s="555"/>
      <c r="O12" s="555"/>
      <c r="P12" s="555"/>
      <c r="Q12" s="555"/>
      <c r="R12" s="555"/>
      <c r="S12" s="555"/>
      <c r="T12" s="555"/>
      <c r="U12" s="555"/>
      <c r="V12" s="555"/>
      <c r="W12" s="555"/>
      <c r="X12" s="555"/>
      <c r="Y12" s="555"/>
    </row>
    <row r="13" spans="2:25" s="209" customFormat="1" ht="32.25" customHeight="1">
      <c r="B13" s="432" t="s">
        <v>594</v>
      </c>
      <c r="C13" s="432"/>
      <c r="D13" s="432"/>
      <c r="E13" s="432"/>
      <c r="F13" s="432"/>
      <c r="G13" s="432"/>
      <c r="H13" s="432"/>
      <c r="I13" s="432"/>
      <c r="J13" s="432"/>
      <c r="K13" s="432"/>
      <c r="L13" s="432"/>
      <c r="M13" s="432"/>
      <c r="N13" s="134"/>
      <c r="O13" s="134"/>
      <c r="P13" s="134"/>
      <c r="Q13" s="134"/>
      <c r="R13" s="134"/>
      <c r="S13" s="134"/>
      <c r="T13" s="134"/>
      <c r="U13" s="134"/>
      <c r="V13" s="134"/>
      <c r="W13" s="134"/>
      <c r="X13" s="134"/>
      <c r="Y13" s="134"/>
    </row>
    <row r="14" spans="2:25" ht="15">
      <c r="B14" s="432"/>
      <c r="C14" s="552"/>
      <c r="D14" s="552"/>
      <c r="E14" s="552"/>
      <c r="F14" s="552"/>
      <c r="G14" s="552"/>
      <c r="H14" s="552"/>
      <c r="I14" s="552"/>
      <c r="J14" s="552"/>
      <c r="K14" s="552"/>
      <c r="L14" s="552"/>
      <c r="M14" s="552"/>
      <c r="N14" s="134"/>
      <c r="O14" s="134"/>
      <c r="P14" s="134"/>
      <c r="Q14" s="134"/>
      <c r="R14" s="134"/>
      <c r="S14" s="134"/>
      <c r="T14" s="134"/>
      <c r="U14" s="134"/>
      <c r="V14" s="134"/>
      <c r="W14" s="134"/>
      <c r="X14" s="134"/>
      <c r="Y14" s="134"/>
    </row>
    <row r="15" spans="2:25" s="209" customFormat="1" ht="25.5" customHeight="1">
      <c r="B15" s="508" t="s">
        <v>160</v>
      </c>
      <c r="C15" s="508"/>
      <c r="D15" s="508"/>
      <c r="E15" s="508"/>
      <c r="F15" s="508"/>
      <c r="G15" s="508"/>
      <c r="H15" s="508"/>
      <c r="I15" s="508"/>
      <c r="J15" s="508"/>
      <c r="K15" s="508"/>
      <c r="L15" s="508"/>
      <c r="M15" s="508"/>
      <c r="N15" s="134"/>
      <c r="O15" s="134"/>
      <c r="P15" s="134"/>
      <c r="Q15" s="134"/>
      <c r="R15" s="134"/>
      <c r="S15" s="134"/>
      <c r="T15" s="134"/>
      <c r="U15" s="134"/>
      <c r="V15" s="134"/>
      <c r="W15" s="134"/>
      <c r="X15" s="134"/>
      <c r="Y15" s="134"/>
    </row>
    <row r="16" spans="2:25" s="209" customFormat="1" ht="31.5" customHeight="1">
      <c r="B16" s="432" t="s">
        <v>595</v>
      </c>
      <c r="C16" s="432"/>
      <c r="D16" s="432"/>
      <c r="E16" s="432"/>
      <c r="F16" s="432"/>
      <c r="G16" s="432"/>
      <c r="H16" s="432"/>
      <c r="I16" s="432"/>
      <c r="J16" s="432"/>
      <c r="K16" s="432"/>
      <c r="L16" s="432"/>
      <c r="M16" s="432"/>
      <c r="N16" s="134"/>
      <c r="O16" s="134"/>
      <c r="P16" s="134"/>
      <c r="Q16" s="134"/>
      <c r="R16" s="134"/>
      <c r="S16" s="134"/>
      <c r="T16" s="134"/>
      <c r="U16" s="134"/>
      <c r="V16" s="134"/>
      <c r="W16" s="134"/>
      <c r="X16" s="134"/>
      <c r="Y16" s="134"/>
    </row>
    <row r="17" spans="2:25" s="209" customFormat="1" ht="16.5" customHeight="1">
      <c r="B17" s="432" t="s">
        <v>596</v>
      </c>
      <c r="C17" s="432"/>
      <c r="D17" s="432"/>
      <c r="E17" s="432"/>
      <c r="F17" s="432"/>
      <c r="G17" s="432"/>
      <c r="H17" s="432"/>
      <c r="I17" s="432"/>
      <c r="J17" s="432"/>
      <c r="K17" s="432"/>
      <c r="L17" s="432"/>
      <c r="M17" s="432"/>
      <c r="N17" s="134"/>
      <c r="O17" s="134"/>
      <c r="P17" s="134"/>
      <c r="Q17" s="134"/>
      <c r="R17" s="134"/>
      <c r="S17" s="134"/>
      <c r="T17" s="134"/>
      <c r="U17" s="134"/>
      <c r="V17" s="134"/>
      <c r="W17" s="134"/>
      <c r="X17" s="134"/>
      <c r="Y17" s="134"/>
    </row>
    <row r="18" spans="2:25" s="209" customFormat="1" ht="33.75" customHeight="1">
      <c r="B18" s="432" t="s">
        <v>597</v>
      </c>
      <c r="C18" s="432"/>
      <c r="D18" s="432"/>
      <c r="E18" s="432"/>
      <c r="F18" s="432"/>
      <c r="G18" s="432"/>
      <c r="H18" s="432"/>
      <c r="I18" s="432"/>
      <c r="J18" s="432"/>
      <c r="K18" s="432"/>
      <c r="L18" s="432"/>
      <c r="M18" s="432"/>
      <c r="N18" s="134"/>
      <c r="O18" s="271"/>
      <c r="P18" s="134"/>
      <c r="Q18" s="134"/>
      <c r="R18" s="134"/>
      <c r="S18" s="134"/>
      <c r="T18" s="134"/>
      <c r="U18" s="134"/>
      <c r="V18" s="134"/>
      <c r="W18" s="134"/>
      <c r="X18" s="134"/>
      <c r="Y18" s="134"/>
    </row>
    <row r="19" spans="2:25" s="114" customFormat="1" ht="10.5" customHeight="1">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row>
    <row r="20" spans="2:13" s="114" customFormat="1" ht="15">
      <c r="B20" s="153"/>
      <c r="C20" s="153"/>
      <c r="D20" s="153"/>
      <c r="E20" s="153"/>
      <c r="F20" s="558" t="s">
        <v>447</v>
      </c>
      <c r="G20" s="559"/>
      <c r="H20" s="559"/>
      <c r="I20" s="560"/>
      <c r="J20" s="561" t="s">
        <v>448</v>
      </c>
      <c r="K20" s="559"/>
      <c r="L20" s="559"/>
      <c r="M20" s="562"/>
    </row>
    <row r="21" spans="2:13" s="114" customFormat="1" ht="18">
      <c r="B21" s="344" t="s">
        <v>187</v>
      </c>
      <c r="C21" s="345" t="s">
        <v>449</v>
      </c>
      <c r="D21" s="345" t="s">
        <v>450</v>
      </c>
      <c r="E21" s="348" t="s">
        <v>189</v>
      </c>
      <c r="F21" s="351" t="s">
        <v>190</v>
      </c>
      <c r="G21" s="184" t="s">
        <v>191</v>
      </c>
      <c r="H21" s="184" t="s">
        <v>192</v>
      </c>
      <c r="I21" s="353" t="s">
        <v>193</v>
      </c>
      <c r="J21" s="343" t="s">
        <v>190</v>
      </c>
      <c r="K21" s="184" t="s">
        <v>191</v>
      </c>
      <c r="L21" s="184" t="s">
        <v>192</v>
      </c>
      <c r="M21" s="346" t="s">
        <v>193</v>
      </c>
    </row>
    <row r="22" spans="2:13" s="114" customFormat="1" ht="30">
      <c r="B22" s="563" t="s">
        <v>451</v>
      </c>
      <c r="C22" s="184" t="s">
        <v>452</v>
      </c>
      <c r="D22" s="184" t="s">
        <v>453</v>
      </c>
      <c r="E22" s="349" t="s">
        <v>454</v>
      </c>
      <c r="F22" s="352">
        <v>0.26744</v>
      </c>
      <c r="G22" s="352">
        <v>0.26605</v>
      </c>
      <c r="H22" s="352">
        <v>6E-05</v>
      </c>
      <c r="I22" s="352">
        <v>0.00133</v>
      </c>
      <c r="J22" s="352">
        <v>0.14141</v>
      </c>
      <c r="K22" s="352">
        <v>0.14002</v>
      </c>
      <c r="L22" s="352">
        <v>6E-05</v>
      </c>
      <c r="M22" s="352">
        <v>0.00133</v>
      </c>
    </row>
    <row r="23" spans="2:13" s="114" customFormat="1" ht="30">
      <c r="B23" s="563"/>
      <c r="C23" s="510" t="s">
        <v>455</v>
      </c>
      <c r="D23" s="184" t="s">
        <v>453</v>
      </c>
      <c r="E23" s="349" t="s">
        <v>454</v>
      </c>
      <c r="F23" s="352">
        <v>0.16103</v>
      </c>
      <c r="G23" s="352">
        <v>0.16022</v>
      </c>
      <c r="H23" s="352">
        <v>1E-05</v>
      </c>
      <c r="I23" s="352">
        <v>0.0008</v>
      </c>
      <c r="J23" s="352">
        <v>0.08513</v>
      </c>
      <c r="K23" s="352">
        <v>0.08432</v>
      </c>
      <c r="L23" s="352">
        <v>1E-05</v>
      </c>
      <c r="M23" s="352">
        <v>0.0008</v>
      </c>
    </row>
    <row r="24" spans="2:13" s="114" customFormat="1" ht="30">
      <c r="B24" s="563"/>
      <c r="C24" s="510"/>
      <c r="D24" s="184" t="s">
        <v>456</v>
      </c>
      <c r="E24" s="349" t="s">
        <v>454</v>
      </c>
      <c r="F24" s="352">
        <v>0.15845000000000004</v>
      </c>
      <c r="G24" s="352">
        <v>0.15765</v>
      </c>
      <c r="H24" s="352">
        <v>1E-05</v>
      </c>
      <c r="I24" s="352">
        <v>0.00079</v>
      </c>
      <c r="J24" s="352">
        <v>0.08378</v>
      </c>
      <c r="K24" s="352">
        <v>0.08298</v>
      </c>
      <c r="L24" s="352">
        <v>1E-05</v>
      </c>
      <c r="M24" s="352">
        <v>0.00079</v>
      </c>
    </row>
    <row r="25" spans="2:13" s="114" customFormat="1" ht="30">
      <c r="B25" s="563"/>
      <c r="C25" s="510"/>
      <c r="D25" s="184" t="s">
        <v>457</v>
      </c>
      <c r="E25" s="349" t="s">
        <v>454</v>
      </c>
      <c r="F25" s="352">
        <v>0.23767</v>
      </c>
      <c r="G25" s="352">
        <v>0.23648</v>
      </c>
      <c r="H25" s="352">
        <v>1E-05</v>
      </c>
      <c r="I25" s="352">
        <v>0.00118</v>
      </c>
      <c r="J25" s="352">
        <v>0.12564999999999998</v>
      </c>
      <c r="K25" s="352">
        <v>0.12446</v>
      </c>
      <c r="L25" s="352">
        <v>1E-05</v>
      </c>
      <c r="M25" s="352">
        <v>0.00118</v>
      </c>
    </row>
    <row r="26" spans="2:13" s="114" customFormat="1" ht="30">
      <c r="B26" s="563"/>
      <c r="C26" s="510" t="s">
        <v>458</v>
      </c>
      <c r="D26" s="184" t="s">
        <v>453</v>
      </c>
      <c r="E26" s="349" t="s">
        <v>454</v>
      </c>
      <c r="F26" s="352">
        <v>0.19745000000000001</v>
      </c>
      <c r="G26" s="352">
        <v>0.19646</v>
      </c>
      <c r="H26" s="352">
        <v>1E-05</v>
      </c>
      <c r="I26" s="352">
        <v>0.00098</v>
      </c>
      <c r="J26" s="352">
        <v>0.10439</v>
      </c>
      <c r="K26" s="352">
        <v>0.1034</v>
      </c>
      <c r="L26" s="352">
        <v>1E-05</v>
      </c>
      <c r="M26" s="352">
        <v>0.00098</v>
      </c>
    </row>
    <row r="27" spans="2:13" s="114" customFormat="1" ht="30">
      <c r="B27" s="563"/>
      <c r="C27" s="510"/>
      <c r="D27" s="184" t="s">
        <v>456</v>
      </c>
      <c r="E27" s="349" t="s">
        <v>454</v>
      </c>
      <c r="F27" s="352">
        <v>0.15119000000000002</v>
      </c>
      <c r="G27" s="352">
        <v>0.15043</v>
      </c>
      <c r="H27" s="352">
        <v>1E-05</v>
      </c>
      <c r="I27" s="352">
        <v>0.00075</v>
      </c>
      <c r="J27" s="352">
        <v>0.07993</v>
      </c>
      <c r="K27" s="352">
        <v>0.07917</v>
      </c>
      <c r="L27" s="352">
        <v>1E-05</v>
      </c>
      <c r="M27" s="352">
        <v>0.00075</v>
      </c>
    </row>
    <row r="28" spans="2:13" s="114" customFormat="1" ht="45">
      <c r="B28" s="563"/>
      <c r="C28" s="510"/>
      <c r="D28" s="184" t="s">
        <v>459</v>
      </c>
      <c r="E28" s="349" t="s">
        <v>454</v>
      </c>
      <c r="F28" s="352">
        <v>0.24189000000000002</v>
      </c>
      <c r="G28" s="352">
        <v>0.24068</v>
      </c>
      <c r="H28" s="352">
        <v>1E-05</v>
      </c>
      <c r="I28" s="352">
        <v>0.0012</v>
      </c>
      <c r="J28" s="352">
        <v>0.12789</v>
      </c>
      <c r="K28" s="352">
        <v>0.12668</v>
      </c>
      <c r="L28" s="352">
        <v>1E-05</v>
      </c>
      <c r="M28" s="352">
        <v>0.0012</v>
      </c>
    </row>
    <row r="29" spans="2:13" s="114" customFormat="1" ht="30">
      <c r="B29" s="563"/>
      <c r="C29" s="510"/>
      <c r="D29" s="184" t="s">
        <v>457</v>
      </c>
      <c r="E29" s="349" t="s">
        <v>454</v>
      </c>
      <c r="F29" s="352">
        <v>0.43843000000000004</v>
      </c>
      <c r="G29" s="352">
        <v>0.43624</v>
      </c>
      <c r="H29" s="352">
        <v>2E-05</v>
      </c>
      <c r="I29" s="352">
        <v>0.00217</v>
      </c>
      <c r="J29" s="352">
        <v>0.23179</v>
      </c>
      <c r="K29" s="352">
        <v>0.2296</v>
      </c>
      <c r="L29" s="352">
        <v>2E-05</v>
      </c>
      <c r="M29" s="352">
        <v>0.00217</v>
      </c>
    </row>
    <row r="30" spans="2:13" s="114" customFormat="1" ht="15">
      <c r="B30" s="563"/>
      <c r="C30" s="510"/>
      <c r="D30" s="184" t="s">
        <v>460</v>
      </c>
      <c r="E30" s="349" t="s">
        <v>454</v>
      </c>
      <c r="F30" s="352">
        <v>0.60473</v>
      </c>
      <c r="G30" s="352">
        <v>0.60171</v>
      </c>
      <c r="H30" s="352">
        <v>2E-05</v>
      </c>
      <c r="I30" s="352">
        <v>0.003</v>
      </c>
      <c r="J30" s="352">
        <v>0.31971000000000005</v>
      </c>
      <c r="K30" s="352">
        <v>0.31669</v>
      </c>
      <c r="L30" s="352">
        <v>2E-05</v>
      </c>
      <c r="M30" s="352">
        <v>0.003</v>
      </c>
    </row>
    <row r="31" spans="2:13" s="114" customFormat="1" ht="30">
      <c r="B31" s="563"/>
      <c r="C31" s="510" t="s">
        <v>461</v>
      </c>
      <c r="D31" s="184" t="s">
        <v>453</v>
      </c>
      <c r="E31" s="349" t="s">
        <v>454</v>
      </c>
      <c r="F31" s="352">
        <v>0.18026</v>
      </c>
      <c r="G31" s="352">
        <v>0.17936</v>
      </c>
      <c r="H31" s="352">
        <v>1E-05</v>
      </c>
      <c r="I31" s="352">
        <v>0.00089</v>
      </c>
      <c r="J31" s="352">
        <v>0.0953</v>
      </c>
      <c r="K31" s="352">
        <v>0.0944</v>
      </c>
      <c r="L31" s="352">
        <v>1E-05</v>
      </c>
      <c r="M31" s="352">
        <v>0.00089</v>
      </c>
    </row>
    <row r="32" spans="2:13" s="114" customFormat="1" ht="30">
      <c r="B32" s="563"/>
      <c r="C32" s="510"/>
      <c r="D32" s="184" t="s">
        <v>456</v>
      </c>
      <c r="E32" s="349" t="s">
        <v>454</v>
      </c>
      <c r="F32" s="352">
        <v>0.13801472660033876</v>
      </c>
      <c r="G32" s="352">
        <v>0.13733</v>
      </c>
      <c r="H32" s="352">
        <v>4.726600338732346E-06</v>
      </c>
      <c r="I32" s="352">
        <v>0.00068</v>
      </c>
      <c r="J32" s="352">
        <v>0.07296472660033873</v>
      </c>
      <c r="K32" s="352">
        <v>0.07228</v>
      </c>
      <c r="L32" s="352">
        <v>4.726600338732346E-06</v>
      </c>
      <c r="M32" s="352">
        <v>0.00068</v>
      </c>
    </row>
    <row r="33" spans="2:13" s="114" customFormat="1" ht="45">
      <c r="B33" s="563"/>
      <c r="C33" s="510"/>
      <c r="D33" s="184" t="s">
        <v>459</v>
      </c>
      <c r="E33" s="349" t="s">
        <v>454</v>
      </c>
      <c r="F33" s="352">
        <v>0.22084</v>
      </c>
      <c r="G33" s="352">
        <v>0.21974</v>
      </c>
      <c r="H33" s="352">
        <v>1E-05</v>
      </c>
      <c r="I33" s="352">
        <v>0.00109</v>
      </c>
      <c r="J33" s="352">
        <v>0.11674999999999999</v>
      </c>
      <c r="K33" s="352">
        <v>0.11565</v>
      </c>
      <c r="L33" s="352">
        <v>1E-05</v>
      </c>
      <c r="M33" s="352">
        <v>0.00109</v>
      </c>
    </row>
    <row r="34" spans="2:13" s="114" customFormat="1" ht="30">
      <c r="B34" s="563"/>
      <c r="C34" s="510"/>
      <c r="D34" s="184" t="s">
        <v>457</v>
      </c>
      <c r="E34" s="349" t="s">
        <v>454</v>
      </c>
      <c r="F34" s="352">
        <v>0.40025</v>
      </c>
      <c r="G34" s="352">
        <v>0.39826</v>
      </c>
      <c r="H34" s="352">
        <v>1E-05</v>
      </c>
      <c r="I34" s="352">
        <v>0.00198</v>
      </c>
      <c r="J34" s="352">
        <v>0.2116</v>
      </c>
      <c r="K34" s="352">
        <v>0.20961</v>
      </c>
      <c r="L34" s="352">
        <v>1E-05</v>
      </c>
      <c r="M34" s="352">
        <v>0.00198</v>
      </c>
    </row>
    <row r="35" spans="2:13" s="114" customFormat="1" ht="15">
      <c r="B35" s="564"/>
      <c r="C35" s="565"/>
      <c r="D35" s="347" t="s">
        <v>460</v>
      </c>
      <c r="E35" s="350" t="s">
        <v>454</v>
      </c>
      <c r="F35" s="352">
        <v>0.55209</v>
      </c>
      <c r="G35" s="352">
        <v>0.54933</v>
      </c>
      <c r="H35" s="352">
        <v>2E-05</v>
      </c>
      <c r="I35" s="352">
        <v>0.00274</v>
      </c>
      <c r="J35" s="352">
        <v>0.29188000000000003</v>
      </c>
      <c r="K35" s="352">
        <v>0.28912</v>
      </c>
      <c r="L35" s="352">
        <v>2E-05</v>
      </c>
      <c r="M35" s="352">
        <v>0.00274</v>
      </c>
    </row>
    <row r="36" spans="2:25" s="114" customFormat="1" ht="15">
      <c r="B36" s="157"/>
      <c r="C36" s="157"/>
      <c r="D36" s="157"/>
      <c r="E36" s="157"/>
      <c r="F36" s="157"/>
      <c r="G36" s="157"/>
      <c r="H36" s="157"/>
      <c r="I36" s="157"/>
      <c r="J36" s="157"/>
      <c r="K36" s="157"/>
      <c r="L36" s="157"/>
      <c r="M36" s="157"/>
      <c r="N36" s="113"/>
      <c r="O36" s="113"/>
      <c r="P36" s="113"/>
      <c r="Q36" s="113"/>
      <c r="R36" s="113"/>
      <c r="S36" s="113"/>
      <c r="T36" s="113"/>
      <c r="U36" s="113"/>
      <c r="V36" s="113"/>
      <c r="W36" s="113"/>
      <c r="X36" s="113"/>
      <c r="Y36" s="113"/>
    </row>
    <row r="37" spans="2:25" s="114" customFormat="1" ht="15">
      <c r="B37" s="310"/>
      <c r="C37" s="310"/>
      <c r="D37" s="310"/>
      <c r="E37" s="310"/>
      <c r="F37" s="310"/>
      <c r="G37" s="310"/>
      <c r="H37" s="310"/>
      <c r="I37" s="310"/>
      <c r="J37" s="310"/>
      <c r="K37" s="310"/>
      <c r="L37" s="310"/>
      <c r="M37" s="310"/>
      <c r="N37" s="113"/>
      <c r="O37" s="113"/>
      <c r="P37" s="113"/>
      <c r="Q37" s="113"/>
      <c r="R37" s="113"/>
      <c r="S37" s="113"/>
      <c r="T37" s="113"/>
      <c r="U37" s="113"/>
      <c r="V37" s="113"/>
      <c r="W37" s="113"/>
      <c r="X37" s="113"/>
      <c r="Y37" s="113"/>
    </row>
    <row r="38" spans="2:25" s="209" customFormat="1" ht="15.75">
      <c r="B38" s="311" t="s">
        <v>120</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row>
    <row r="39" spans="2:25" s="209" customFormat="1" ht="18" customHeight="1">
      <c r="B39" s="513" t="s">
        <v>520</v>
      </c>
      <c r="C39" s="513"/>
      <c r="D39" s="513"/>
      <c r="E39" s="513"/>
      <c r="F39" s="513"/>
      <c r="G39" s="513"/>
      <c r="H39" s="513"/>
      <c r="I39" s="513"/>
      <c r="J39" s="513"/>
      <c r="K39" s="513"/>
      <c r="L39" s="513"/>
      <c r="M39" s="513"/>
      <c r="N39" s="134"/>
      <c r="O39" s="134"/>
      <c r="P39" s="134"/>
      <c r="Q39" s="134"/>
      <c r="R39" s="134"/>
      <c r="S39" s="134"/>
      <c r="T39" s="134"/>
      <c r="U39" s="134"/>
      <c r="V39" s="134"/>
      <c r="W39" s="134"/>
      <c r="X39" s="134"/>
      <c r="Y39" s="134"/>
    </row>
    <row r="40" spans="2:25" s="209" customFormat="1" ht="27" customHeight="1">
      <c r="B40" s="514" t="s">
        <v>521</v>
      </c>
      <c r="C40" s="514"/>
      <c r="D40" s="514"/>
      <c r="E40" s="514"/>
      <c r="F40" s="514"/>
      <c r="G40" s="514"/>
      <c r="H40" s="514"/>
      <c r="I40" s="514"/>
      <c r="J40" s="514"/>
      <c r="K40" s="514"/>
      <c r="L40" s="514"/>
      <c r="M40" s="514"/>
      <c r="N40" s="134"/>
      <c r="O40" s="134"/>
      <c r="P40" s="134"/>
      <c r="Q40" s="134"/>
      <c r="R40" s="134"/>
      <c r="S40" s="134"/>
      <c r="T40" s="134"/>
      <c r="U40" s="134"/>
      <c r="V40" s="134"/>
      <c r="W40" s="134"/>
      <c r="X40" s="134"/>
      <c r="Y40" s="134"/>
    </row>
    <row r="41" spans="2:25" s="209" customFormat="1" ht="15.75" customHeight="1">
      <c r="B41" s="513" t="s">
        <v>37</v>
      </c>
      <c r="C41" s="513"/>
      <c r="D41" s="513"/>
      <c r="E41" s="513"/>
      <c r="F41" s="513"/>
      <c r="G41" s="513"/>
      <c r="H41" s="513"/>
      <c r="I41" s="513"/>
      <c r="J41" s="513"/>
      <c r="K41" s="513"/>
      <c r="L41" s="513"/>
      <c r="M41" s="513"/>
      <c r="N41" s="134"/>
      <c r="O41" s="134"/>
      <c r="P41" s="134"/>
      <c r="Q41" s="134"/>
      <c r="R41" s="134"/>
      <c r="S41" s="134"/>
      <c r="T41" s="134"/>
      <c r="U41" s="134"/>
      <c r="V41" s="134"/>
      <c r="W41" s="134"/>
      <c r="X41" s="134"/>
      <c r="Y41" s="134"/>
    </row>
    <row r="42" spans="2:25" s="209" customFormat="1" ht="38.25" customHeight="1">
      <c r="B42" s="514" t="s">
        <v>598</v>
      </c>
      <c r="C42" s="514"/>
      <c r="D42" s="514"/>
      <c r="E42" s="514"/>
      <c r="F42" s="514"/>
      <c r="G42" s="514"/>
      <c r="H42" s="514"/>
      <c r="I42" s="514"/>
      <c r="J42" s="514"/>
      <c r="K42" s="514"/>
      <c r="L42" s="514"/>
      <c r="M42" s="514"/>
      <c r="N42" s="134"/>
      <c r="O42" s="134"/>
      <c r="P42" s="134"/>
      <c r="Q42" s="134"/>
      <c r="R42" s="134"/>
      <c r="S42" s="134"/>
      <c r="T42" s="134"/>
      <c r="U42" s="134"/>
      <c r="V42" s="134"/>
      <c r="W42" s="134"/>
      <c r="X42" s="134"/>
      <c r="Y42" s="134"/>
    </row>
    <row r="43" spans="2:25" s="209" customFormat="1" ht="19.5" customHeight="1">
      <c r="B43" s="513" t="s">
        <v>599</v>
      </c>
      <c r="C43" s="513"/>
      <c r="D43" s="513"/>
      <c r="E43" s="513"/>
      <c r="F43" s="513"/>
      <c r="G43" s="513"/>
      <c r="H43" s="513"/>
      <c r="I43" s="513"/>
      <c r="J43" s="513"/>
      <c r="K43" s="513"/>
      <c r="L43" s="513"/>
      <c r="M43" s="513"/>
      <c r="N43" s="134"/>
      <c r="O43" s="134"/>
      <c r="P43" s="134"/>
      <c r="Q43" s="134"/>
      <c r="R43" s="134"/>
      <c r="S43" s="134"/>
      <c r="T43" s="134"/>
      <c r="U43" s="134"/>
      <c r="V43" s="134"/>
      <c r="W43" s="134"/>
      <c r="X43" s="134"/>
      <c r="Y43" s="134"/>
    </row>
    <row r="44" spans="2:25" s="209" customFormat="1" ht="42.75" customHeight="1">
      <c r="B44" s="514" t="s">
        <v>600</v>
      </c>
      <c r="C44" s="514"/>
      <c r="D44" s="514"/>
      <c r="E44" s="514"/>
      <c r="F44" s="514"/>
      <c r="G44" s="514"/>
      <c r="H44" s="514"/>
      <c r="I44" s="514"/>
      <c r="J44" s="514"/>
      <c r="K44" s="514"/>
      <c r="L44" s="514"/>
      <c r="M44" s="514"/>
      <c r="N44" s="134"/>
      <c r="O44" s="134"/>
      <c r="P44" s="134"/>
      <c r="Q44" s="134"/>
      <c r="R44" s="134"/>
      <c r="S44" s="134"/>
      <c r="T44" s="134"/>
      <c r="U44" s="134"/>
      <c r="V44" s="134"/>
      <c r="W44" s="134"/>
      <c r="X44" s="134"/>
      <c r="Y44" s="134"/>
    </row>
    <row r="45" spans="2:25" s="209" customFormat="1" ht="18" customHeight="1">
      <c r="B45" s="513" t="s">
        <v>601</v>
      </c>
      <c r="C45" s="513"/>
      <c r="D45" s="513"/>
      <c r="E45" s="513"/>
      <c r="F45" s="513"/>
      <c r="G45" s="513"/>
      <c r="H45" s="513"/>
      <c r="I45" s="513"/>
      <c r="J45" s="513"/>
      <c r="K45" s="513"/>
      <c r="L45" s="513"/>
      <c r="M45" s="513"/>
      <c r="N45" s="134"/>
      <c r="O45" s="134"/>
      <c r="P45" s="134"/>
      <c r="Q45" s="134"/>
      <c r="R45" s="134"/>
      <c r="S45" s="134"/>
      <c r="T45" s="134"/>
      <c r="U45" s="134"/>
      <c r="V45" s="134"/>
      <c r="W45" s="134"/>
      <c r="X45" s="134"/>
      <c r="Y45" s="134"/>
    </row>
    <row r="46" spans="2:25" s="209" customFormat="1" ht="56.25" customHeight="1">
      <c r="B46" s="514" t="s">
        <v>602</v>
      </c>
      <c r="C46" s="514"/>
      <c r="D46" s="514"/>
      <c r="E46" s="514"/>
      <c r="F46" s="514"/>
      <c r="G46" s="514"/>
      <c r="H46" s="514"/>
      <c r="I46" s="514"/>
      <c r="J46" s="514"/>
      <c r="K46" s="514"/>
      <c r="L46" s="514"/>
      <c r="M46" s="514"/>
      <c r="N46" s="134"/>
      <c r="O46" s="134"/>
      <c r="P46" s="134"/>
      <c r="Q46" s="134"/>
      <c r="R46" s="134"/>
      <c r="S46" s="134"/>
      <c r="T46" s="134"/>
      <c r="U46" s="134"/>
      <c r="V46" s="134"/>
      <c r="W46" s="134"/>
      <c r="X46" s="134"/>
      <c r="Y46" s="134"/>
    </row>
    <row r="47" spans="2:25" s="209" customFormat="1" ht="18.75" customHeight="1">
      <c r="B47" s="513" t="s">
        <v>603</v>
      </c>
      <c r="C47" s="513"/>
      <c r="D47" s="513"/>
      <c r="E47" s="513"/>
      <c r="F47" s="513"/>
      <c r="G47" s="513"/>
      <c r="H47" s="513"/>
      <c r="I47" s="513"/>
      <c r="J47" s="513"/>
      <c r="K47" s="513"/>
      <c r="L47" s="513"/>
      <c r="M47" s="513"/>
      <c r="N47" s="134"/>
      <c r="O47" s="134"/>
      <c r="P47" s="134"/>
      <c r="Q47" s="134"/>
      <c r="R47" s="134"/>
      <c r="S47" s="134"/>
      <c r="T47" s="134"/>
      <c r="U47" s="134"/>
      <c r="V47" s="134"/>
      <c r="W47" s="134"/>
      <c r="X47" s="134"/>
      <c r="Y47" s="134"/>
    </row>
    <row r="48" spans="2:25" s="209" customFormat="1" ht="51" customHeight="1">
      <c r="B48" s="514" t="s">
        <v>604</v>
      </c>
      <c r="C48" s="514"/>
      <c r="D48" s="514"/>
      <c r="E48" s="514"/>
      <c r="F48" s="514"/>
      <c r="G48" s="514"/>
      <c r="H48" s="514"/>
      <c r="I48" s="514"/>
      <c r="J48" s="514"/>
      <c r="K48" s="514"/>
      <c r="L48" s="514"/>
      <c r="M48" s="514"/>
      <c r="N48" s="514"/>
      <c r="O48" s="134"/>
      <c r="P48" s="134"/>
      <c r="Q48" s="134"/>
      <c r="R48" s="134"/>
      <c r="S48" s="134"/>
      <c r="T48" s="134"/>
      <c r="U48" s="134"/>
      <c r="V48" s="134"/>
      <c r="W48" s="134"/>
      <c r="X48" s="134"/>
      <c r="Y48" s="134"/>
    </row>
    <row r="49" spans="2:25" s="209" customFormat="1" ht="19.5" customHeight="1">
      <c r="B49" s="513" t="s">
        <v>605</v>
      </c>
      <c r="C49" s="513"/>
      <c r="D49" s="513"/>
      <c r="E49" s="513"/>
      <c r="F49" s="513"/>
      <c r="G49" s="513"/>
      <c r="H49" s="513"/>
      <c r="I49" s="513"/>
      <c r="J49" s="513"/>
      <c r="K49" s="513"/>
      <c r="L49" s="513"/>
      <c r="M49" s="513"/>
      <c r="N49" s="309"/>
      <c r="O49" s="134"/>
      <c r="P49" s="134"/>
      <c r="Q49" s="134"/>
      <c r="R49" s="134"/>
      <c r="S49" s="134"/>
      <c r="T49" s="134"/>
      <c r="U49" s="134"/>
      <c r="V49" s="134"/>
      <c r="W49" s="134"/>
      <c r="X49" s="134"/>
      <c r="Y49" s="134"/>
    </row>
    <row r="50" spans="2:25" s="209" customFormat="1" ht="66" customHeight="1">
      <c r="B50" s="522" t="s">
        <v>636</v>
      </c>
      <c r="C50" s="522"/>
      <c r="D50" s="522"/>
      <c r="E50" s="522"/>
      <c r="F50" s="522"/>
      <c r="G50" s="522"/>
      <c r="H50" s="522"/>
      <c r="I50" s="522"/>
      <c r="J50" s="522"/>
      <c r="K50" s="522"/>
      <c r="L50" s="522"/>
      <c r="M50" s="522"/>
      <c r="N50" s="522"/>
      <c r="O50" s="134"/>
      <c r="P50" s="134"/>
      <c r="Q50" s="134"/>
      <c r="R50" s="134"/>
      <c r="S50" s="134"/>
      <c r="T50" s="134"/>
      <c r="U50" s="134"/>
      <c r="V50" s="134"/>
      <c r="W50" s="134"/>
      <c r="X50" s="134"/>
      <c r="Y50" s="134"/>
    </row>
    <row r="51" spans="2:14" s="134" customFormat="1" ht="24" customHeight="1">
      <c r="B51" s="557" t="s">
        <v>606</v>
      </c>
      <c r="C51" s="522"/>
      <c r="D51" s="522"/>
      <c r="E51" s="522"/>
      <c r="F51" s="522"/>
      <c r="G51" s="522"/>
      <c r="H51" s="522"/>
      <c r="I51" s="522"/>
      <c r="J51" s="522"/>
      <c r="K51" s="522"/>
      <c r="L51" s="522"/>
      <c r="M51" s="522"/>
      <c r="N51" s="522"/>
    </row>
    <row r="52" s="209" customFormat="1" ht="15" customHeight="1" hidden="1"/>
    <row r="53" spans="2:13" s="209" customFormat="1" ht="14.25">
      <c r="B53" s="477" t="s">
        <v>640</v>
      </c>
      <c r="C53" s="477"/>
      <c r="D53" s="477"/>
      <c r="E53" s="477"/>
      <c r="F53" s="477"/>
      <c r="G53" s="477"/>
      <c r="H53" s="477"/>
      <c r="I53" s="477"/>
      <c r="J53" s="477"/>
      <c r="K53" s="477"/>
      <c r="L53" s="477"/>
      <c r="M53" s="477"/>
    </row>
    <row r="54" s="209" customFormat="1" ht="14.25"/>
    <row r="55" s="209" customFormat="1" ht="14.25"/>
    <row r="56" s="209" customFormat="1" ht="14.25"/>
    <row r="57" s="209" customFormat="1" ht="14.25"/>
    <row r="58" s="209" customFormat="1" ht="14.25"/>
    <row r="59" s="209" customFormat="1" ht="14.25"/>
    <row r="60" s="209" customFormat="1" ht="14.25"/>
    <row r="61" s="209" customFormat="1" ht="14.25"/>
    <row r="62" s="209" customFormat="1" ht="14.25"/>
    <row r="63" s="209" customFormat="1" ht="14.25"/>
    <row r="64" s="209" customFormat="1" ht="14.25"/>
  </sheetData>
  <sheetProtection/>
  <mergeCells count="34">
    <mergeCell ref="B51:N51"/>
    <mergeCell ref="F20:I20"/>
    <mergeCell ref="J20:M20"/>
    <mergeCell ref="B22:B35"/>
    <mergeCell ref="C23:C25"/>
    <mergeCell ref="C26:C30"/>
    <mergeCell ref="C31:C35"/>
    <mergeCell ref="B48:N48"/>
    <mergeCell ref="B41:M41"/>
    <mergeCell ref="A2:F2"/>
    <mergeCell ref="A1:F1"/>
    <mergeCell ref="B53:M53"/>
    <mergeCell ref="B50:N50"/>
    <mergeCell ref="B49:M49"/>
    <mergeCell ref="B12:M12"/>
    <mergeCell ref="B45:M45"/>
    <mergeCell ref="B44:M44"/>
    <mergeCell ref="B43:M43"/>
    <mergeCell ref="B46:M46"/>
    <mergeCell ref="B8:M8"/>
    <mergeCell ref="B9:M9"/>
    <mergeCell ref="B42:M42"/>
    <mergeCell ref="B47:M47"/>
    <mergeCell ref="B39:M39"/>
    <mergeCell ref="B40:M40"/>
    <mergeCell ref="B10:M10"/>
    <mergeCell ref="B11:M11"/>
    <mergeCell ref="N12:Y12"/>
    <mergeCell ref="B13:M13"/>
    <mergeCell ref="B14:M14"/>
    <mergeCell ref="B18:M18"/>
    <mergeCell ref="B15:M15"/>
    <mergeCell ref="B16:M16"/>
    <mergeCell ref="B17:M17"/>
  </mergeCells>
  <hyperlinks>
    <hyperlink ref="A3" location="Index!A1" display="Index"/>
    <hyperlink ref="B50:N50" location="'Freighting goods'!A1" display="'Freighting goods'!A1"/>
    <hyperlink ref="B51:N51" location="'WTT- delivery vehs &amp; freight'!A1" display="'WTT- delivery vehs &amp; freight'!A1"/>
  </hyperlinks>
  <printOptions/>
  <pageMargins left="0.7" right="0.7" top="0.75" bottom="0.75" header="0.3" footer="0.3"/>
  <pageSetup fitToHeight="0" fitToWidth="1" horizontalDpi="600" verticalDpi="600" orientation="landscape" paperSize="9" scale="41" r:id="rId3"/>
  <legacyDrawing r:id="rId2"/>
</worksheet>
</file>

<file path=xl/worksheets/sheet15.xml><?xml version="1.0" encoding="utf-8"?>
<worksheet xmlns="http://schemas.openxmlformats.org/spreadsheetml/2006/main" xmlns:r="http://schemas.openxmlformats.org/officeDocument/2006/relationships">
  <sheetPr>
    <tabColor theme="5" tint="0.39998000860214233"/>
    <pageSetUpPr fitToPage="1"/>
  </sheetPr>
  <dimension ref="A1:M2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37" bestFit="1" customWidth="1"/>
    <col min="2" max="2" width="16.7109375" style="37" customWidth="1"/>
    <col min="3" max="3" width="23.421875" style="37" customWidth="1"/>
    <col min="4" max="4" width="14.421875" style="37" customWidth="1"/>
    <col min="5" max="6" width="13.28125" style="37" customWidth="1"/>
    <col min="7" max="7" width="17.57421875" style="37" bestFit="1" customWidth="1"/>
    <col min="8" max="8" width="13.28125" style="37" customWidth="1"/>
    <col min="9" max="13" width="11.140625" style="37" customWidth="1"/>
    <col min="14" max="16384" width="11.140625" style="35" customWidth="1"/>
  </cols>
  <sheetData>
    <row r="1" spans="1:13" s="137" customFormat="1" ht="11.25">
      <c r="A1" s="448" t="str">
        <f>Introduction!$A$1</f>
        <v>UK Government GHG Conversion Factors for Company Reporting</v>
      </c>
      <c r="B1" s="448"/>
      <c r="C1" s="448"/>
      <c r="D1" s="448"/>
      <c r="E1" s="448"/>
      <c r="F1" s="448"/>
      <c r="G1" s="156"/>
      <c r="H1" s="156"/>
      <c r="I1" s="156"/>
      <c r="J1" s="156"/>
      <c r="K1" s="156"/>
      <c r="L1" s="156"/>
      <c r="M1" s="156"/>
    </row>
    <row r="2" spans="1:6" ht="21">
      <c r="A2" s="442" t="str">
        <f ca="1">MID(CELL("filename",$B$2),FIND("]",CELL("filename",$B$2))+1,256)</f>
        <v>Business travel- sea</v>
      </c>
      <c r="B2" s="442"/>
      <c r="C2" s="442"/>
      <c r="D2" s="442"/>
      <c r="E2" s="442"/>
      <c r="F2" s="442"/>
    </row>
    <row r="3" ht="15">
      <c r="A3" s="139" t="s">
        <v>184</v>
      </c>
    </row>
    <row r="4" spans="1:13" s="141" customFormat="1" ht="7.5" thickBot="1">
      <c r="A4" s="116"/>
      <c r="B4" s="116"/>
      <c r="C4" s="116"/>
      <c r="D4" s="116"/>
      <c r="E4" s="116"/>
      <c r="F4" s="116"/>
      <c r="G4" s="116"/>
      <c r="H4" s="116"/>
      <c r="I4" s="116"/>
      <c r="J4" s="116"/>
      <c r="K4" s="116"/>
      <c r="L4" s="116"/>
      <c r="M4" s="116"/>
    </row>
    <row r="5" spans="2:7" ht="26.25" thickTop="1">
      <c r="B5" s="4" t="s">
        <v>12</v>
      </c>
      <c r="C5" s="78" t="s">
        <v>113</v>
      </c>
      <c r="D5" s="102" t="s">
        <v>142</v>
      </c>
      <c r="E5" s="55">
        <f>Introduction!$C$5</f>
        <v>43312</v>
      </c>
      <c r="F5" s="102" t="s">
        <v>173</v>
      </c>
      <c r="G5" s="55" t="str">
        <f>Introduction!E5</f>
        <v>Standard Set</v>
      </c>
    </row>
    <row r="6" spans="2:7" ht="15.75" thickBot="1">
      <c r="B6" s="105" t="s">
        <v>135</v>
      </c>
      <c r="C6" s="72" t="s">
        <v>101</v>
      </c>
      <c r="D6" s="93" t="s">
        <v>33</v>
      </c>
      <c r="E6" s="58">
        <f>Introduction!C6</f>
        <v>1</v>
      </c>
      <c r="F6" s="93" t="s">
        <v>20</v>
      </c>
      <c r="G6" s="121">
        <f>UpdateYear</f>
        <v>2017</v>
      </c>
    </row>
    <row r="7" ht="16.5" thickBot="1" thickTop="1"/>
    <row r="8" spans="2:13" ht="16.5" thickBot="1" thickTop="1">
      <c r="B8" s="567" t="s">
        <v>547</v>
      </c>
      <c r="C8" s="568"/>
      <c r="D8" s="568"/>
      <c r="E8" s="568"/>
      <c r="F8" s="568"/>
      <c r="G8" s="568"/>
      <c r="H8" s="568"/>
      <c r="I8" s="568"/>
      <c r="J8" s="568"/>
      <c r="K8" s="568"/>
      <c r="L8" s="568"/>
      <c r="M8" s="569"/>
    </row>
    <row r="9" spans="2:13" ht="15.75" thickTop="1">
      <c r="B9" s="554"/>
      <c r="C9" s="570"/>
      <c r="D9" s="570"/>
      <c r="E9" s="570"/>
      <c r="F9" s="570"/>
      <c r="G9" s="570"/>
      <c r="H9" s="570"/>
      <c r="I9" s="570"/>
      <c r="J9" s="570"/>
      <c r="K9" s="570"/>
      <c r="L9" s="570"/>
      <c r="M9" s="570"/>
    </row>
    <row r="10" spans="2:13" s="209" customFormat="1" ht="15" customHeight="1">
      <c r="B10" s="493" t="s">
        <v>174</v>
      </c>
      <c r="C10" s="493"/>
      <c r="D10" s="493"/>
      <c r="E10" s="493"/>
      <c r="F10" s="493"/>
      <c r="G10" s="493"/>
      <c r="H10" s="493"/>
      <c r="I10" s="493"/>
      <c r="J10" s="493"/>
      <c r="K10" s="493"/>
      <c r="L10" s="493"/>
      <c r="M10" s="493"/>
    </row>
    <row r="11" spans="2:13" s="209" customFormat="1" ht="15" customHeight="1">
      <c r="B11" s="554" t="s">
        <v>607</v>
      </c>
      <c r="C11" s="554"/>
      <c r="D11" s="554"/>
      <c r="E11" s="554"/>
      <c r="F11" s="554"/>
      <c r="G11" s="554"/>
      <c r="H11" s="554"/>
      <c r="I11" s="554"/>
      <c r="J11" s="554"/>
      <c r="K11" s="554"/>
      <c r="L11" s="554"/>
      <c r="M11" s="554"/>
    </row>
    <row r="12" spans="2:13" s="209" customFormat="1" ht="24.75" customHeight="1">
      <c r="B12" s="571" t="s">
        <v>161</v>
      </c>
      <c r="C12" s="571"/>
      <c r="D12" s="571"/>
      <c r="E12" s="571"/>
      <c r="F12" s="571"/>
      <c r="G12" s="571"/>
      <c r="H12" s="571"/>
      <c r="I12" s="571"/>
      <c r="J12" s="571"/>
      <c r="K12" s="571"/>
      <c r="L12" s="571"/>
      <c r="M12" s="571"/>
    </row>
    <row r="13" spans="2:13" s="209" customFormat="1" ht="15">
      <c r="B13" s="554" t="s">
        <v>608</v>
      </c>
      <c r="C13" s="554"/>
      <c r="D13" s="554"/>
      <c r="E13" s="554"/>
      <c r="F13" s="554"/>
      <c r="G13" s="554"/>
      <c r="H13" s="554"/>
      <c r="I13" s="554"/>
      <c r="J13" s="554"/>
      <c r="K13" s="554"/>
      <c r="L13" s="554"/>
      <c r="M13" s="554"/>
    </row>
    <row r="14" spans="2:13" s="209" customFormat="1" ht="15">
      <c r="B14" s="554" t="s">
        <v>609</v>
      </c>
      <c r="C14" s="554"/>
      <c r="D14" s="554"/>
      <c r="E14" s="554"/>
      <c r="F14" s="554"/>
      <c r="G14" s="554"/>
      <c r="H14" s="554"/>
      <c r="I14" s="554"/>
      <c r="J14" s="554"/>
      <c r="K14" s="554"/>
      <c r="L14" s="554"/>
      <c r="M14" s="554"/>
    </row>
    <row r="15" spans="2:13" s="209" customFormat="1" ht="15">
      <c r="B15" s="554" t="s">
        <v>162</v>
      </c>
      <c r="C15" s="554"/>
      <c r="D15" s="554"/>
      <c r="E15" s="554"/>
      <c r="F15" s="554"/>
      <c r="G15" s="554"/>
      <c r="H15" s="554"/>
      <c r="I15" s="554"/>
      <c r="J15" s="554"/>
      <c r="K15" s="554"/>
      <c r="L15" s="554"/>
      <c r="M15" s="554"/>
    </row>
    <row r="16" s="114" customFormat="1" ht="9" customHeight="1">
      <c r="L16" s="271"/>
    </row>
    <row r="17" spans="2:8" s="114" customFormat="1" ht="18">
      <c r="B17" s="146" t="s">
        <v>187</v>
      </c>
      <c r="C17" s="146" t="s">
        <v>237</v>
      </c>
      <c r="D17" s="146" t="s">
        <v>189</v>
      </c>
      <c r="E17" s="147" t="s">
        <v>190</v>
      </c>
      <c r="F17" s="147" t="s">
        <v>191</v>
      </c>
      <c r="G17" s="147" t="s">
        <v>192</v>
      </c>
      <c r="H17" s="147" t="s">
        <v>193</v>
      </c>
    </row>
    <row r="18" spans="2:8" s="114" customFormat="1" ht="15">
      <c r="B18" s="509" t="s">
        <v>462</v>
      </c>
      <c r="C18" s="147" t="s">
        <v>463</v>
      </c>
      <c r="D18" s="147" t="s">
        <v>454</v>
      </c>
      <c r="E18" s="261">
        <v>0.019275</v>
      </c>
      <c r="F18" s="355">
        <v>0.019126</v>
      </c>
      <c r="G18" s="355">
        <v>7E-06</v>
      </c>
      <c r="H18" s="355">
        <v>0.000142</v>
      </c>
    </row>
    <row r="19" spans="2:8" s="114" customFormat="1" ht="15">
      <c r="B19" s="509"/>
      <c r="C19" s="147" t="s">
        <v>464</v>
      </c>
      <c r="D19" s="147" t="s">
        <v>454</v>
      </c>
      <c r="E19" s="355">
        <v>0.133248</v>
      </c>
      <c r="F19" s="355">
        <v>0.132211</v>
      </c>
      <c r="G19" s="355">
        <v>5.2E-05</v>
      </c>
      <c r="H19" s="355">
        <v>0.000985</v>
      </c>
    </row>
    <row r="20" spans="2:8" s="114" customFormat="1" ht="15">
      <c r="B20" s="509"/>
      <c r="C20" s="147" t="s">
        <v>465</v>
      </c>
      <c r="D20" s="147" t="s">
        <v>454</v>
      </c>
      <c r="E20" s="355">
        <v>0.116112</v>
      </c>
      <c r="F20" s="355">
        <v>0.115209</v>
      </c>
      <c r="G20" s="355">
        <v>4.5E-05</v>
      </c>
      <c r="H20" s="355">
        <v>0.000858</v>
      </c>
    </row>
    <row r="21" s="114" customFormat="1" ht="15"/>
    <row r="22" ht="15"/>
    <row r="23" spans="2:13" ht="14.25">
      <c r="B23" s="566" t="s">
        <v>640</v>
      </c>
      <c r="C23" s="566"/>
      <c r="D23" s="566"/>
      <c r="E23" s="566"/>
      <c r="F23" s="566"/>
      <c r="G23" s="566"/>
      <c r="H23" s="566"/>
      <c r="I23" s="566"/>
      <c r="J23" s="566"/>
      <c r="K23" s="566"/>
      <c r="L23" s="566"/>
      <c r="M23" s="566"/>
    </row>
  </sheetData>
  <sheetProtection/>
  <mergeCells count="12">
    <mergeCell ref="B13:M13"/>
    <mergeCell ref="A2:F2"/>
    <mergeCell ref="A1:F1"/>
    <mergeCell ref="B23:M23"/>
    <mergeCell ref="B14:M14"/>
    <mergeCell ref="B15:M15"/>
    <mergeCell ref="B8:M8"/>
    <mergeCell ref="B9:M9"/>
    <mergeCell ref="B10:M10"/>
    <mergeCell ref="B18:B20"/>
    <mergeCell ref="B11:M11"/>
    <mergeCell ref="B12:M12"/>
  </mergeCells>
  <hyperlinks>
    <hyperlink ref="A3" location="Index!A1" display="Index"/>
  </hyperlinks>
  <printOptions/>
  <pageMargins left="0.7" right="0.7" top="0.75" bottom="0.75" header="0.3" footer="0.3"/>
  <pageSetup fitToHeight="0" fitToWidth="1" horizontalDpi="600" verticalDpi="600" orientation="landscape" paperSize="9" scale="75" r:id="rId3"/>
  <legacyDrawing r:id="rId2"/>
</worksheet>
</file>

<file path=xl/worksheets/sheet16.xml><?xml version="1.0" encoding="utf-8"?>
<worksheet xmlns="http://schemas.openxmlformats.org/spreadsheetml/2006/main" xmlns:r="http://schemas.openxmlformats.org/officeDocument/2006/relationships">
  <sheetPr>
    <tabColor theme="5" tint="0.39998000860214233"/>
    <pageSetUpPr fitToPage="1"/>
  </sheetPr>
  <dimension ref="A1:BO148"/>
  <sheetViews>
    <sheetView zoomScale="99" zoomScaleNormal="99"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37" bestFit="1" customWidth="1"/>
    <col min="2" max="2" width="23.421875" style="37" customWidth="1"/>
    <col min="3" max="3" width="22.8515625" style="37" customWidth="1"/>
    <col min="4" max="4" width="14.421875" style="37" customWidth="1"/>
    <col min="5" max="6" width="13.28125" style="37" customWidth="1"/>
    <col min="7" max="7" width="17.57421875" style="37" bestFit="1" customWidth="1"/>
    <col min="8" max="28" width="13.28125" style="37" customWidth="1"/>
    <col min="29" max="29" width="13.28125" style="35" customWidth="1"/>
    <col min="30" max="36" width="12.8515625" style="35" bestFit="1" customWidth="1"/>
    <col min="37" max="16384" width="11.140625" style="35" customWidth="1"/>
  </cols>
  <sheetData>
    <row r="1" spans="1:30" s="156" customFormat="1" ht="11.25">
      <c r="A1" s="448" t="str">
        <f>Introduction!$A$1</f>
        <v>UK Government GHG Conversion Factors for Company Reporting</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row>
    <row r="2" spans="1:67" ht="21">
      <c r="A2" s="442" t="str">
        <f ca="1">MID(CELL("filename",$B$2),FIND("]",CELL("filename",$B$2))+1,256)</f>
        <v>Business travel- land</v>
      </c>
      <c r="B2" s="442"/>
      <c r="C2" s="442"/>
      <c r="D2" s="442"/>
      <c r="E2" s="442"/>
      <c r="F2" s="442"/>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row>
    <row r="3" spans="1:67" ht="15">
      <c r="A3" s="139" t="s">
        <v>184</v>
      </c>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row>
    <row r="4" s="116" customFormat="1" ht="7.5" thickBot="1"/>
    <row r="5" spans="2:67" ht="15.75" thickTop="1">
      <c r="B5" s="4" t="s">
        <v>12</v>
      </c>
      <c r="C5" s="78" t="s">
        <v>42</v>
      </c>
      <c r="D5" s="102" t="s">
        <v>142</v>
      </c>
      <c r="E5" s="55">
        <f>Introduction!$C$5</f>
        <v>43312</v>
      </c>
      <c r="F5" s="102" t="s">
        <v>173</v>
      </c>
      <c r="G5" s="55" t="str">
        <f>Introduction!E5</f>
        <v>Standard Set</v>
      </c>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row>
    <row r="6" spans="2:67" ht="15.75" thickBot="1">
      <c r="B6" s="105" t="s">
        <v>135</v>
      </c>
      <c r="C6" s="72" t="s">
        <v>101</v>
      </c>
      <c r="D6" s="93" t="s">
        <v>33</v>
      </c>
      <c r="E6" s="58">
        <f>Introduction!C6</f>
        <v>1</v>
      </c>
      <c r="F6" s="93" t="s">
        <v>20</v>
      </c>
      <c r="G6" s="121">
        <f>UpdateYear</f>
        <v>2017</v>
      </c>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row>
    <row r="7" spans="29:67" ht="16.5" thickBot="1" thickTop="1">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row>
    <row r="8" spans="2:67" ht="39" customHeight="1" thickBot="1" thickTop="1">
      <c r="B8" s="549" t="s">
        <v>610</v>
      </c>
      <c r="C8" s="550"/>
      <c r="D8" s="550"/>
      <c r="E8" s="550"/>
      <c r="F8" s="550"/>
      <c r="G8" s="550"/>
      <c r="H8" s="550"/>
      <c r="I8" s="550"/>
      <c r="J8" s="550"/>
      <c r="K8" s="550"/>
      <c r="L8" s="550"/>
      <c r="M8" s="551"/>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row>
    <row r="9" spans="2:67" ht="15.75" thickTop="1">
      <c r="B9" s="432"/>
      <c r="C9" s="552"/>
      <c r="D9" s="552"/>
      <c r="E9" s="552"/>
      <c r="F9" s="552"/>
      <c r="G9" s="552"/>
      <c r="H9" s="552"/>
      <c r="I9" s="552"/>
      <c r="J9" s="552"/>
      <c r="K9" s="552"/>
      <c r="L9" s="552"/>
      <c r="M9" s="552"/>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row>
    <row r="10" spans="2:67" ht="15" customHeight="1">
      <c r="B10" s="493" t="s">
        <v>174</v>
      </c>
      <c r="C10" s="493"/>
      <c r="D10" s="493"/>
      <c r="E10" s="493"/>
      <c r="F10" s="493"/>
      <c r="G10" s="493"/>
      <c r="H10" s="493"/>
      <c r="I10" s="493"/>
      <c r="J10" s="493"/>
      <c r="K10" s="493"/>
      <c r="L10" s="493"/>
      <c r="M10" s="493"/>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row>
    <row r="11" spans="2:67" ht="6" customHeight="1">
      <c r="B11" s="189"/>
      <c r="C11" s="189"/>
      <c r="D11" s="189"/>
      <c r="E11" s="189"/>
      <c r="F11" s="189"/>
      <c r="G11" s="189"/>
      <c r="H11" s="189"/>
      <c r="I11" s="189"/>
      <c r="J11" s="189"/>
      <c r="K11" s="189"/>
      <c r="L11" s="189"/>
      <c r="M11" s="18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row>
    <row r="12" spans="2:13" s="209" customFormat="1" ht="45" customHeight="1">
      <c r="B12" s="572" t="s">
        <v>611</v>
      </c>
      <c r="C12" s="572"/>
      <c r="D12" s="572"/>
      <c r="E12" s="572"/>
      <c r="F12" s="572"/>
      <c r="G12" s="572"/>
      <c r="H12" s="572"/>
      <c r="I12" s="572"/>
      <c r="J12" s="572"/>
      <c r="K12" s="572"/>
      <c r="L12" s="572"/>
      <c r="M12" s="572"/>
    </row>
    <row r="13" spans="2:13" s="209" customFormat="1" ht="45" customHeight="1">
      <c r="B13" s="572" t="s">
        <v>717</v>
      </c>
      <c r="C13" s="572"/>
      <c r="D13" s="572"/>
      <c r="E13" s="572"/>
      <c r="F13" s="572"/>
      <c r="G13" s="572"/>
      <c r="H13" s="572"/>
      <c r="I13" s="572"/>
      <c r="J13" s="572"/>
      <c r="K13" s="572"/>
      <c r="L13" s="572"/>
      <c r="M13" s="572"/>
    </row>
    <row r="14" spans="2:13" s="114" customFormat="1" ht="47.25" customHeight="1">
      <c r="B14" s="572" t="s">
        <v>718</v>
      </c>
      <c r="C14" s="572"/>
      <c r="D14" s="572"/>
      <c r="E14" s="572"/>
      <c r="F14" s="572"/>
      <c r="G14" s="572"/>
      <c r="H14" s="572"/>
      <c r="I14" s="572"/>
      <c r="J14" s="572"/>
      <c r="K14" s="572"/>
      <c r="L14" s="572"/>
      <c r="M14" s="572"/>
    </row>
    <row r="15" spans="2:13" s="114" customFormat="1" ht="35.25" customHeight="1">
      <c r="B15" s="572" t="s">
        <v>713</v>
      </c>
      <c r="C15" s="572"/>
      <c r="D15" s="572"/>
      <c r="E15" s="572"/>
      <c r="F15" s="572"/>
      <c r="G15" s="572"/>
      <c r="H15" s="572"/>
      <c r="I15" s="572"/>
      <c r="J15" s="572"/>
      <c r="K15" s="572"/>
      <c r="L15" s="572"/>
      <c r="M15" s="572"/>
    </row>
    <row r="16" spans="1:46" s="325" customFormat="1" ht="27" customHeight="1">
      <c r="A16" s="326"/>
      <c r="B16" s="544" t="s">
        <v>760</v>
      </c>
      <c r="C16" s="544"/>
      <c r="D16" s="544"/>
      <c r="E16" s="544"/>
      <c r="F16" s="544"/>
      <c r="G16" s="544"/>
      <c r="H16" s="544"/>
      <c r="I16" s="544"/>
      <c r="J16" s="544"/>
      <c r="K16" s="544"/>
      <c r="L16" s="544"/>
      <c r="M16" s="544"/>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row>
    <row r="17" spans="2:13" s="114" customFormat="1" ht="24.75" customHeight="1">
      <c r="B17" s="572" t="s">
        <v>612</v>
      </c>
      <c r="C17" s="572"/>
      <c r="D17" s="572"/>
      <c r="E17" s="572"/>
      <c r="F17" s="572"/>
      <c r="G17" s="572"/>
      <c r="H17" s="572"/>
      <c r="I17" s="572"/>
      <c r="J17" s="572"/>
      <c r="K17" s="572"/>
      <c r="L17" s="572"/>
      <c r="M17" s="572"/>
    </row>
    <row r="18" spans="2:13" s="209" customFormat="1" ht="21" customHeight="1">
      <c r="B18" s="508" t="s">
        <v>163</v>
      </c>
      <c r="C18" s="508"/>
      <c r="D18" s="508"/>
      <c r="E18" s="508"/>
      <c r="F18" s="508"/>
      <c r="G18" s="508"/>
      <c r="H18" s="508"/>
      <c r="I18" s="508"/>
      <c r="J18" s="508"/>
      <c r="K18" s="508"/>
      <c r="L18" s="508"/>
      <c r="M18" s="508"/>
    </row>
    <row r="19" spans="2:15" s="209" customFormat="1" ht="15">
      <c r="B19" s="432" t="s">
        <v>613</v>
      </c>
      <c r="C19" s="432"/>
      <c r="D19" s="432"/>
      <c r="E19" s="432"/>
      <c r="F19" s="432"/>
      <c r="G19" s="432"/>
      <c r="H19" s="432"/>
      <c r="I19" s="432"/>
      <c r="J19" s="432"/>
      <c r="K19" s="432"/>
      <c r="L19" s="432"/>
      <c r="M19" s="432"/>
      <c r="O19" s="271"/>
    </row>
    <row r="20" spans="2:13" s="209" customFormat="1" ht="16.5" customHeight="1">
      <c r="B20" s="432" t="s">
        <v>614</v>
      </c>
      <c r="C20" s="432"/>
      <c r="D20" s="432"/>
      <c r="E20" s="432"/>
      <c r="F20" s="432"/>
      <c r="G20" s="432"/>
      <c r="H20" s="432"/>
      <c r="I20" s="432"/>
      <c r="J20" s="432"/>
      <c r="K20" s="432"/>
      <c r="L20" s="432"/>
      <c r="M20" s="432"/>
    </row>
    <row r="21" spans="2:46" ht="16.5" customHeight="1">
      <c r="B21" s="187"/>
      <c r="C21" s="187"/>
      <c r="D21" s="187"/>
      <c r="E21" s="187"/>
      <c r="F21" s="187"/>
      <c r="G21" s="187"/>
      <c r="H21" s="187"/>
      <c r="I21" s="187"/>
      <c r="J21" s="187"/>
      <c r="K21" s="187"/>
      <c r="L21" s="187"/>
      <c r="M21" s="187"/>
      <c r="AC21" s="209"/>
      <c r="AD21" s="209"/>
      <c r="AE21" s="209"/>
      <c r="AF21" s="209"/>
      <c r="AG21" s="209"/>
      <c r="AH21" s="209"/>
      <c r="AI21" s="209"/>
      <c r="AJ21" s="209"/>
      <c r="AK21" s="209"/>
      <c r="AL21" s="209"/>
      <c r="AM21" s="209"/>
      <c r="AN21" s="209"/>
      <c r="AO21" s="209"/>
      <c r="AP21" s="209"/>
      <c r="AQ21" s="209"/>
      <c r="AR21" s="209"/>
      <c r="AS21" s="209"/>
      <c r="AT21" s="209"/>
    </row>
    <row r="22" spans="2:13" s="114" customFormat="1" ht="15" customHeight="1">
      <c r="B22" s="187"/>
      <c r="C22" s="187"/>
      <c r="D22" s="187"/>
      <c r="E22" s="187"/>
      <c r="F22" s="187"/>
      <c r="G22" s="187"/>
      <c r="H22" s="187"/>
      <c r="I22" s="187"/>
      <c r="J22" s="187"/>
      <c r="K22" s="187"/>
      <c r="L22" s="187"/>
      <c r="M22" s="187"/>
    </row>
    <row r="23" spans="5:24" s="114" customFormat="1" ht="15">
      <c r="E23" s="529" t="s">
        <v>335</v>
      </c>
      <c r="F23" s="529"/>
      <c r="G23" s="529"/>
      <c r="H23" s="529"/>
      <c r="I23" s="529" t="s">
        <v>336</v>
      </c>
      <c r="J23" s="529"/>
      <c r="K23" s="529"/>
      <c r="L23" s="529"/>
      <c r="M23" s="529" t="s">
        <v>337</v>
      </c>
      <c r="N23" s="529"/>
      <c r="O23" s="529"/>
      <c r="P23" s="529"/>
      <c r="Q23" s="531" t="s">
        <v>689</v>
      </c>
      <c r="R23" s="531"/>
      <c r="S23" s="531"/>
      <c r="T23" s="531"/>
      <c r="U23" s="531" t="s">
        <v>690</v>
      </c>
      <c r="V23" s="531"/>
      <c r="W23" s="531"/>
      <c r="X23" s="531"/>
    </row>
    <row r="24" spans="2:24" s="114" customFormat="1" ht="18">
      <c r="B24" s="146" t="s">
        <v>187</v>
      </c>
      <c r="C24" s="146" t="s">
        <v>237</v>
      </c>
      <c r="D24" s="146" t="s">
        <v>189</v>
      </c>
      <c r="E24" s="147" t="s">
        <v>190</v>
      </c>
      <c r="F24" s="147" t="s">
        <v>191</v>
      </c>
      <c r="G24" s="147" t="s">
        <v>192</v>
      </c>
      <c r="H24" s="147" t="s">
        <v>193</v>
      </c>
      <c r="I24" s="147" t="s">
        <v>190</v>
      </c>
      <c r="J24" s="147" t="s">
        <v>191</v>
      </c>
      <c r="K24" s="147" t="s">
        <v>192</v>
      </c>
      <c r="L24" s="147" t="s">
        <v>193</v>
      </c>
      <c r="M24" s="147" t="s">
        <v>190</v>
      </c>
      <c r="N24" s="147" t="s">
        <v>191</v>
      </c>
      <c r="O24" s="147" t="s">
        <v>192</v>
      </c>
      <c r="P24" s="147" t="s">
        <v>193</v>
      </c>
      <c r="Q24" s="312" t="s">
        <v>190</v>
      </c>
      <c r="R24" s="312" t="s">
        <v>191</v>
      </c>
      <c r="S24" s="312" t="s">
        <v>192</v>
      </c>
      <c r="T24" s="312" t="s">
        <v>193</v>
      </c>
      <c r="U24" s="312" t="s">
        <v>190</v>
      </c>
      <c r="V24" s="312" t="s">
        <v>191</v>
      </c>
      <c r="W24" s="312" t="s">
        <v>192</v>
      </c>
      <c r="X24" s="312" t="s">
        <v>193</v>
      </c>
    </row>
    <row r="25" spans="2:24" s="114" customFormat="1" ht="15">
      <c r="B25" s="509" t="s">
        <v>338</v>
      </c>
      <c r="C25" s="509" t="s">
        <v>339</v>
      </c>
      <c r="D25" s="147" t="s">
        <v>129</v>
      </c>
      <c r="E25" s="258">
        <v>0.11016</v>
      </c>
      <c r="F25" s="258">
        <v>0.10829</v>
      </c>
      <c r="G25" s="258">
        <v>1E-05</v>
      </c>
      <c r="H25" s="258">
        <v>0.00186</v>
      </c>
      <c r="I25" s="258">
        <v>0.14162</v>
      </c>
      <c r="J25" s="258">
        <v>0.14079</v>
      </c>
      <c r="K25" s="258">
        <v>0.00036</v>
      </c>
      <c r="L25" s="258">
        <v>0.00047</v>
      </c>
      <c r="M25" s="258">
        <v>0.14133</v>
      </c>
      <c r="N25" s="258">
        <v>0.1405</v>
      </c>
      <c r="O25" s="258">
        <v>0.00035</v>
      </c>
      <c r="P25" s="258">
        <v>0.00048</v>
      </c>
      <c r="Q25" s="360" t="s">
        <v>658</v>
      </c>
      <c r="R25" s="360" t="s">
        <v>658</v>
      </c>
      <c r="S25" s="360" t="s">
        <v>658</v>
      </c>
      <c r="T25" s="360" t="s">
        <v>658</v>
      </c>
      <c r="U25" s="360">
        <v>0.07244</v>
      </c>
      <c r="V25" s="360">
        <v>0.07188</v>
      </c>
      <c r="W25" s="360">
        <v>0.00013</v>
      </c>
      <c r="X25" s="360">
        <v>0.00043</v>
      </c>
    </row>
    <row r="26" spans="2:24" s="114" customFormat="1" ht="15">
      <c r="B26" s="509"/>
      <c r="C26" s="509"/>
      <c r="D26" s="147" t="s">
        <v>340</v>
      </c>
      <c r="E26" s="258">
        <v>0.17729999999999999</v>
      </c>
      <c r="F26" s="258">
        <v>0.17428</v>
      </c>
      <c r="G26" s="258">
        <v>2E-05</v>
      </c>
      <c r="H26" s="258">
        <v>0.003</v>
      </c>
      <c r="I26" s="258">
        <v>0.22788999999999998</v>
      </c>
      <c r="J26" s="258">
        <v>0.22657</v>
      </c>
      <c r="K26" s="258">
        <v>0.00057</v>
      </c>
      <c r="L26" s="258">
        <v>0.00075</v>
      </c>
      <c r="M26" s="258">
        <v>0.22745999999999997</v>
      </c>
      <c r="N26" s="258">
        <v>0.22612</v>
      </c>
      <c r="O26" s="258">
        <v>0.00057</v>
      </c>
      <c r="P26" s="258">
        <v>0.00077</v>
      </c>
      <c r="Q26" s="360" t="s">
        <v>658</v>
      </c>
      <c r="R26" s="360" t="s">
        <v>658</v>
      </c>
      <c r="S26" s="360" t="s">
        <v>658</v>
      </c>
      <c r="T26" s="360" t="s">
        <v>658</v>
      </c>
      <c r="U26" s="360">
        <v>0.11658087936000001</v>
      </c>
      <c r="V26" s="360">
        <v>0.11567964672</v>
      </c>
      <c r="W26" s="360">
        <v>0.00020921472</v>
      </c>
      <c r="X26" s="360">
        <v>0.0006920179200000001</v>
      </c>
    </row>
    <row r="27" spans="2:24" s="114" customFormat="1" ht="15">
      <c r="B27" s="509"/>
      <c r="C27" s="509" t="s">
        <v>341</v>
      </c>
      <c r="D27" s="147" t="s">
        <v>129</v>
      </c>
      <c r="E27" s="258">
        <v>0.13778</v>
      </c>
      <c r="F27" s="258">
        <v>0.13591</v>
      </c>
      <c r="G27" s="258">
        <v>1E-05</v>
      </c>
      <c r="H27" s="258">
        <v>0.00186</v>
      </c>
      <c r="I27" s="258">
        <v>0.15867</v>
      </c>
      <c r="J27" s="258">
        <v>0.15784</v>
      </c>
      <c r="K27" s="258">
        <v>0.00036</v>
      </c>
      <c r="L27" s="258">
        <v>0.00047</v>
      </c>
      <c r="M27" s="258">
        <v>0.15548</v>
      </c>
      <c r="N27" s="258">
        <v>0.1545</v>
      </c>
      <c r="O27" s="258">
        <v>0.0003</v>
      </c>
      <c r="P27" s="258">
        <v>0.00068</v>
      </c>
      <c r="Q27" s="360">
        <v>0.0822</v>
      </c>
      <c r="R27" s="360">
        <v>0.08163</v>
      </c>
      <c r="S27" s="360">
        <v>0.00018</v>
      </c>
      <c r="T27" s="360">
        <v>0.00039</v>
      </c>
      <c r="U27" s="360">
        <v>0.06958999999999999</v>
      </c>
      <c r="V27" s="360">
        <v>0.06906</v>
      </c>
      <c r="W27" s="360">
        <v>0.00012</v>
      </c>
      <c r="X27" s="360">
        <v>0.00041</v>
      </c>
    </row>
    <row r="28" spans="2:24" s="114" customFormat="1" ht="15">
      <c r="B28" s="509"/>
      <c r="C28" s="509"/>
      <c r="D28" s="147" t="s">
        <v>340</v>
      </c>
      <c r="E28" s="258">
        <v>0.22174</v>
      </c>
      <c r="F28" s="258">
        <v>0.21872</v>
      </c>
      <c r="G28" s="258">
        <v>2E-05</v>
      </c>
      <c r="H28" s="258">
        <v>0.003</v>
      </c>
      <c r="I28" s="258">
        <v>0.25533</v>
      </c>
      <c r="J28" s="258">
        <v>0.25401</v>
      </c>
      <c r="K28" s="258">
        <v>0.00057</v>
      </c>
      <c r="L28" s="258">
        <v>0.00075</v>
      </c>
      <c r="M28" s="258">
        <v>0.25023</v>
      </c>
      <c r="N28" s="258">
        <v>0.24865</v>
      </c>
      <c r="O28" s="258">
        <v>0.00049</v>
      </c>
      <c r="P28" s="258">
        <v>0.00109</v>
      </c>
      <c r="Q28" s="360">
        <v>0.13228807680000002</v>
      </c>
      <c r="R28" s="360">
        <v>0.13137075072</v>
      </c>
      <c r="S28" s="360">
        <v>0.00028968192000000003</v>
      </c>
      <c r="T28" s="360">
        <v>0.00062764416</v>
      </c>
      <c r="U28" s="360">
        <v>0.11199424895999999</v>
      </c>
      <c r="V28" s="360">
        <v>0.11114129664</v>
      </c>
      <c r="W28" s="360">
        <v>0.00019312128000000003</v>
      </c>
      <c r="X28" s="360">
        <v>0.00065983104</v>
      </c>
    </row>
    <row r="29" spans="2:24" s="114" customFormat="1" ht="15">
      <c r="B29" s="509"/>
      <c r="C29" s="509" t="s">
        <v>342</v>
      </c>
      <c r="D29" s="147" t="s">
        <v>129</v>
      </c>
      <c r="E29" s="258">
        <v>0.15143</v>
      </c>
      <c r="F29" s="258">
        <v>0.14956</v>
      </c>
      <c r="G29" s="258">
        <v>1E-05</v>
      </c>
      <c r="H29" s="258">
        <v>0.00186</v>
      </c>
      <c r="I29" s="258">
        <v>0.18481</v>
      </c>
      <c r="J29" s="258">
        <v>0.18398</v>
      </c>
      <c r="K29" s="258">
        <v>0.00036</v>
      </c>
      <c r="L29" s="258">
        <v>0.00047</v>
      </c>
      <c r="M29" s="258">
        <v>0.16844</v>
      </c>
      <c r="N29" s="258">
        <v>0.1671</v>
      </c>
      <c r="O29" s="258">
        <v>0.00019</v>
      </c>
      <c r="P29" s="258">
        <v>0.00115</v>
      </c>
      <c r="Q29" s="360">
        <v>0.11105999999999999</v>
      </c>
      <c r="R29" s="360">
        <v>0.1104</v>
      </c>
      <c r="S29" s="360">
        <v>0.00029</v>
      </c>
      <c r="T29" s="360">
        <v>0.00037</v>
      </c>
      <c r="U29" s="360">
        <v>0.07976</v>
      </c>
      <c r="V29" s="360">
        <v>0.07914</v>
      </c>
      <c r="W29" s="360">
        <v>0.00014</v>
      </c>
      <c r="X29" s="360">
        <v>0.00048</v>
      </c>
    </row>
    <row r="30" spans="2:24" s="114" customFormat="1" ht="15">
      <c r="B30" s="509"/>
      <c r="C30" s="509"/>
      <c r="D30" s="147" t="s">
        <v>340</v>
      </c>
      <c r="E30" s="258">
        <v>0.24370999999999998</v>
      </c>
      <c r="F30" s="258">
        <v>0.24069</v>
      </c>
      <c r="G30" s="258">
        <v>2E-05</v>
      </c>
      <c r="H30" s="258">
        <v>0.003</v>
      </c>
      <c r="I30" s="258">
        <v>0.29741</v>
      </c>
      <c r="J30" s="258">
        <v>0.29609</v>
      </c>
      <c r="K30" s="258">
        <v>0.00057</v>
      </c>
      <c r="L30" s="258">
        <v>0.00075</v>
      </c>
      <c r="M30" s="258">
        <v>0.27106</v>
      </c>
      <c r="N30" s="258">
        <v>0.26891</v>
      </c>
      <c r="O30" s="258">
        <v>0.0003</v>
      </c>
      <c r="P30" s="258">
        <v>0.00185</v>
      </c>
      <c r="Q30" s="360">
        <v>0.17873374464</v>
      </c>
      <c r="R30" s="360">
        <v>0.17767157760000002</v>
      </c>
      <c r="S30" s="360">
        <v>0.00046670976000000005</v>
      </c>
      <c r="T30" s="360">
        <v>0.00059545728</v>
      </c>
      <c r="U30" s="360">
        <v>0.12836127744</v>
      </c>
      <c r="V30" s="360">
        <v>0.12736348416</v>
      </c>
      <c r="W30" s="360">
        <v>0.00022530816</v>
      </c>
      <c r="X30" s="360">
        <v>0.0007724851200000001</v>
      </c>
    </row>
    <row r="31" spans="2:24" s="114" customFormat="1" ht="15">
      <c r="B31" s="509"/>
      <c r="C31" s="509" t="s">
        <v>343</v>
      </c>
      <c r="D31" s="147" t="s">
        <v>129</v>
      </c>
      <c r="E31" s="258">
        <v>0.16901000000000002</v>
      </c>
      <c r="F31" s="258">
        <v>0.16714</v>
      </c>
      <c r="G31" s="258">
        <v>1E-05</v>
      </c>
      <c r="H31" s="258">
        <v>0.00186</v>
      </c>
      <c r="I31" s="258">
        <v>0.21059</v>
      </c>
      <c r="J31" s="258">
        <v>0.20976</v>
      </c>
      <c r="K31" s="258">
        <v>0.00036</v>
      </c>
      <c r="L31" s="258">
        <v>0.00047</v>
      </c>
      <c r="M31" s="258">
        <v>0.18022</v>
      </c>
      <c r="N31" s="258">
        <v>0.17863</v>
      </c>
      <c r="O31" s="258">
        <v>0.0001</v>
      </c>
      <c r="P31" s="258">
        <v>0.00149</v>
      </c>
      <c r="Q31" s="360">
        <v>0.11954000000000001</v>
      </c>
      <c r="R31" s="360">
        <v>0.11876</v>
      </c>
      <c r="S31" s="360">
        <v>0.00027</v>
      </c>
      <c r="T31" s="360">
        <v>0.00051</v>
      </c>
      <c r="U31" s="360">
        <v>0.06458</v>
      </c>
      <c r="V31" s="360">
        <v>0.06409</v>
      </c>
      <c r="W31" s="360">
        <v>0.00011</v>
      </c>
      <c r="X31" s="360">
        <v>0.00038</v>
      </c>
    </row>
    <row r="32" spans="2:24" s="114" customFormat="1" ht="15">
      <c r="B32" s="509"/>
      <c r="C32" s="509"/>
      <c r="D32" s="147" t="s">
        <v>340</v>
      </c>
      <c r="E32" s="258">
        <v>0.272</v>
      </c>
      <c r="F32" s="258">
        <v>0.26898</v>
      </c>
      <c r="G32" s="258">
        <v>2E-05</v>
      </c>
      <c r="H32" s="258">
        <v>0.003</v>
      </c>
      <c r="I32" s="258">
        <v>0.33888999999999997</v>
      </c>
      <c r="J32" s="258">
        <v>0.33757</v>
      </c>
      <c r="K32" s="258">
        <v>0.00057</v>
      </c>
      <c r="L32" s="258">
        <v>0.00075</v>
      </c>
      <c r="M32" s="258">
        <v>0.29004</v>
      </c>
      <c r="N32" s="258">
        <v>0.28748</v>
      </c>
      <c r="O32" s="258">
        <v>0.00017</v>
      </c>
      <c r="P32" s="258">
        <v>0.00239</v>
      </c>
      <c r="Q32" s="360">
        <v>0.19238098176</v>
      </c>
      <c r="R32" s="360">
        <v>0.19112569344000002</v>
      </c>
      <c r="S32" s="360">
        <v>0.00043452288</v>
      </c>
      <c r="T32" s="360">
        <v>0.0008207654400000001</v>
      </c>
      <c r="U32" s="360">
        <v>0.10393143552</v>
      </c>
      <c r="V32" s="360">
        <v>0.10314285696</v>
      </c>
      <c r="W32" s="360">
        <v>0.00017702784000000002</v>
      </c>
      <c r="X32" s="360">
        <v>0.00061155072</v>
      </c>
    </row>
    <row r="33" spans="2:24" s="114" customFormat="1" ht="15">
      <c r="B33" s="509"/>
      <c r="C33" s="509" t="s">
        <v>344</v>
      </c>
      <c r="D33" s="147" t="s">
        <v>129</v>
      </c>
      <c r="E33" s="258">
        <v>0.18515</v>
      </c>
      <c r="F33" s="258">
        <v>0.18328</v>
      </c>
      <c r="G33" s="258">
        <v>1E-05</v>
      </c>
      <c r="H33" s="258">
        <v>0.00186</v>
      </c>
      <c r="I33" s="258">
        <v>0.24112</v>
      </c>
      <c r="J33" s="258">
        <v>0.24029</v>
      </c>
      <c r="K33" s="258">
        <v>0.00036</v>
      </c>
      <c r="L33" s="258">
        <v>0.00047</v>
      </c>
      <c r="M33" s="258">
        <v>0.20021999999999998</v>
      </c>
      <c r="N33" s="258">
        <v>0.19863</v>
      </c>
      <c r="O33" s="258">
        <v>0.0001</v>
      </c>
      <c r="P33" s="258">
        <v>0.00149</v>
      </c>
      <c r="Q33" s="360">
        <v>0.13447</v>
      </c>
      <c r="R33" s="360">
        <v>0.13366</v>
      </c>
      <c r="S33" s="360">
        <v>0.00034</v>
      </c>
      <c r="T33" s="360">
        <v>0.00047</v>
      </c>
      <c r="U33" s="360">
        <v>0</v>
      </c>
      <c r="V33" s="360" t="s">
        <v>658</v>
      </c>
      <c r="W33" s="360" t="s">
        <v>658</v>
      </c>
      <c r="X33" s="360" t="s">
        <v>658</v>
      </c>
    </row>
    <row r="34" spans="2:24" s="114" customFormat="1" ht="15">
      <c r="B34" s="509"/>
      <c r="C34" s="509"/>
      <c r="D34" s="147" t="s">
        <v>340</v>
      </c>
      <c r="E34" s="258">
        <v>0.29798</v>
      </c>
      <c r="F34" s="258">
        <v>0.29496</v>
      </c>
      <c r="G34" s="258">
        <v>2E-05</v>
      </c>
      <c r="H34" s="258">
        <v>0.003</v>
      </c>
      <c r="I34" s="258">
        <v>0.38802</v>
      </c>
      <c r="J34" s="258">
        <v>0.3867</v>
      </c>
      <c r="K34" s="258">
        <v>0.00057</v>
      </c>
      <c r="L34" s="258">
        <v>0.00075</v>
      </c>
      <c r="M34" s="258">
        <v>0.32222</v>
      </c>
      <c r="N34" s="258">
        <v>0.31966</v>
      </c>
      <c r="O34" s="258">
        <v>0.00017</v>
      </c>
      <c r="P34" s="258">
        <v>0.00239</v>
      </c>
      <c r="Q34" s="360">
        <v>0.21640848768</v>
      </c>
      <c r="R34" s="360">
        <v>0.21510491904</v>
      </c>
      <c r="S34" s="360">
        <v>0.0005471769600000001</v>
      </c>
      <c r="T34" s="360">
        <v>0.00075639168</v>
      </c>
      <c r="U34" s="360">
        <v>0</v>
      </c>
      <c r="V34" s="360" t="s">
        <v>658</v>
      </c>
      <c r="W34" s="360" t="s">
        <v>658</v>
      </c>
      <c r="X34" s="360" t="s">
        <v>658</v>
      </c>
    </row>
    <row r="35" spans="2:24" s="114" customFormat="1" ht="15">
      <c r="B35" s="509"/>
      <c r="C35" s="509" t="s">
        <v>345</v>
      </c>
      <c r="D35" s="147" t="s">
        <v>129</v>
      </c>
      <c r="E35" s="258">
        <v>0.22640000000000002</v>
      </c>
      <c r="F35" s="258">
        <v>0.22453</v>
      </c>
      <c r="G35" s="258">
        <v>1E-05</v>
      </c>
      <c r="H35" s="258">
        <v>0.00186</v>
      </c>
      <c r="I35" s="258">
        <v>0.33685000000000004</v>
      </c>
      <c r="J35" s="258">
        <v>0.33602</v>
      </c>
      <c r="K35" s="258">
        <v>0.00036</v>
      </c>
      <c r="L35" s="258">
        <v>0.00047</v>
      </c>
      <c r="M35" s="258">
        <v>0.28313</v>
      </c>
      <c r="N35" s="258">
        <v>0.28179</v>
      </c>
      <c r="O35" s="258">
        <v>0.00019</v>
      </c>
      <c r="P35" s="258">
        <v>0.00115</v>
      </c>
      <c r="Q35" s="360">
        <v>0.17740999999999998</v>
      </c>
      <c r="R35" s="360">
        <v>0.17636</v>
      </c>
      <c r="S35" s="360">
        <v>0.00046</v>
      </c>
      <c r="T35" s="360">
        <v>0.00059</v>
      </c>
      <c r="U35" s="360">
        <v>0.09741</v>
      </c>
      <c r="V35" s="360">
        <v>0.09666</v>
      </c>
      <c r="W35" s="360">
        <v>0.00017</v>
      </c>
      <c r="X35" s="360">
        <v>0.00058</v>
      </c>
    </row>
    <row r="36" spans="2:24" s="114" customFormat="1" ht="15">
      <c r="B36" s="509"/>
      <c r="C36" s="509"/>
      <c r="D36" s="147" t="s">
        <v>340</v>
      </c>
      <c r="E36" s="258">
        <v>0.36436</v>
      </c>
      <c r="F36" s="258">
        <v>0.36134</v>
      </c>
      <c r="G36" s="258">
        <v>2E-05</v>
      </c>
      <c r="H36" s="258">
        <v>0.003</v>
      </c>
      <c r="I36" s="258">
        <v>0.54209</v>
      </c>
      <c r="J36" s="258">
        <v>0.54077</v>
      </c>
      <c r="K36" s="258">
        <v>0.00057</v>
      </c>
      <c r="L36" s="258">
        <v>0.00075</v>
      </c>
      <c r="M36" s="258">
        <v>0.45564000000000004</v>
      </c>
      <c r="N36" s="258">
        <v>0.45349</v>
      </c>
      <c r="O36" s="258">
        <v>0.0003</v>
      </c>
      <c r="P36" s="258">
        <v>0.00185</v>
      </c>
      <c r="Q36" s="360">
        <v>0.28551371904</v>
      </c>
      <c r="R36" s="360">
        <v>0.28382390784</v>
      </c>
      <c r="S36" s="360">
        <v>0.00074029824</v>
      </c>
      <c r="T36" s="360">
        <v>0.0009495129600000001</v>
      </c>
      <c r="U36" s="360">
        <v>0.15676619904</v>
      </c>
      <c r="V36" s="360">
        <v>0.15555919104000002</v>
      </c>
      <c r="W36" s="360">
        <v>0.00027358848000000004</v>
      </c>
      <c r="X36" s="360">
        <v>0.0009334195200000001</v>
      </c>
    </row>
    <row r="37" spans="2:24" s="114" customFormat="1" ht="15">
      <c r="B37" s="509"/>
      <c r="C37" s="509" t="s">
        <v>346</v>
      </c>
      <c r="D37" s="147" t="s">
        <v>129</v>
      </c>
      <c r="E37" s="258">
        <v>0.17539000000000002</v>
      </c>
      <c r="F37" s="258">
        <v>0.17352</v>
      </c>
      <c r="G37" s="258">
        <v>1E-05</v>
      </c>
      <c r="H37" s="258">
        <v>0.00186</v>
      </c>
      <c r="I37" s="258">
        <v>0.24620999999999998</v>
      </c>
      <c r="J37" s="258">
        <v>0.24538</v>
      </c>
      <c r="K37" s="258">
        <v>0.00036</v>
      </c>
      <c r="L37" s="258">
        <v>0.00047</v>
      </c>
      <c r="M37" s="258">
        <v>0.23482</v>
      </c>
      <c r="N37" s="258">
        <v>0.23383</v>
      </c>
      <c r="O37" s="258">
        <v>0.0003</v>
      </c>
      <c r="P37" s="258">
        <v>0.00069</v>
      </c>
      <c r="Q37" s="360">
        <v>0.13682</v>
      </c>
      <c r="R37" s="360">
        <v>0.136</v>
      </c>
      <c r="S37" s="360">
        <v>0.00036</v>
      </c>
      <c r="T37" s="360">
        <v>0.00046</v>
      </c>
      <c r="U37" s="360">
        <v>0.12432</v>
      </c>
      <c r="V37" s="360">
        <v>0.12336</v>
      </c>
      <c r="W37" s="360">
        <v>0.00022</v>
      </c>
      <c r="X37" s="360">
        <v>0.00074</v>
      </c>
    </row>
    <row r="38" spans="2:24" s="114" customFormat="1" ht="15">
      <c r="B38" s="509"/>
      <c r="C38" s="509"/>
      <c r="D38" s="147" t="s">
        <v>340</v>
      </c>
      <c r="E38" s="258">
        <v>0.28228000000000003</v>
      </c>
      <c r="F38" s="258">
        <v>0.27926</v>
      </c>
      <c r="G38" s="258">
        <v>2E-05</v>
      </c>
      <c r="H38" s="258">
        <v>0.003</v>
      </c>
      <c r="I38" s="258">
        <v>0.39621999999999996</v>
      </c>
      <c r="J38" s="258">
        <v>0.3949</v>
      </c>
      <c r="K38" s="258">
        <v>0.00057</v>
      </c>
      <c r="L38" s="258">
        <v>0.00075</v>
      </c>
      <c r="M38" s="258">
        <v>0.37789999999999996</v>
      </c>
      <c r="N38" s="258">
        <v>0.37631</v>
      </c>
      <c r="O38" s="258">
        <v>0.00048</v>
      </c>
      <c r="P38" s="258">
        <v>0.00111</v>
      </c>
      <c r="Q38" s="360">
        <v>0.22019044608000002</v>
      </c>
      <c r="R38" s="360">
        <v>0.21887078400000004</v>
      </c>
      <c r="S38" s="360">
        <v>0.0005793638400000001</v>
      </c>
      <c r="T38" s="360">
        <v>0.00074029824</v>
      </c>
      <c r="U38" s="360">
        <v>0.20007364608</v>
      </c>
      <c r="V38" s="360">
        <v>0.19852867584</v>
      </c>
      <c r="W38" s="360">
        <v>0.00035405568000000003</v>
      </c>
      <c r="X38" s="360">
        <v>0.00119091456</v>
      </c>
    </row>
    <row r="39" spans="2:24" s="114" customFormat="1" ht="15">
      <c r="B39" s="509"/>
      <c r="C39" s="509" t="s">
        <v>347</v>
      </c>
      <c r="D39" s="147" t="s">
        <v>129</v>
      </c>
      <c r="E39" s="258">
        <v>0.21965</v>
      </c>
      <c r="F39" s="258">
        <v>0.21778</v>
      </c>
      <c r="G39" s="258">
        <v>1E-05</v>
      </c>
      <c r="H39" s="258">
        <v>0.00186</v>
      </c>
      <c r="I39" s="258">
        <v>0.25199000000000005</v>
      </c>
      <c r="J39" s="258">
        <v>0.25116</v>
      </c>
      <c r="K39" s="258">
        <v>0.00036</v>
      </c>
      <c r="L39" s="258">
        <v>0.00047</v>
      </c>
      <c r="M39" s="258">
        <v>0.22585999999999998</v>
      </c>
      <c r="N39" s="258">
        <v>0.22418</v>
      </c>
      <c r="O39" s="258">
        <v>8E-05</v>
      </c>
      <c r="P39" s="258">
        <v>0.0016</v>
      </c>
      <c r="Q39" s="360">
        <v>0.1386</v>
      </c>
      <c r="R39" s="360">
        <v>0.13774</v>
      </c>
      <c r="S39" s="360">
        <v>0.00035</v>
      </c>
      <c r="T39" s="360">
        <v>0.00051</v>
      </c>
      <c r="U39" s="360">
        <v>0.11144</v>
      </c>
      <c r="V39" s="360">
        <v>0.11058</v>
      </c>
      <c r="W39" s="360">
        <v>0.0002</v>
      </c>
      <c r="X39" s="360">
        <v>0.00066</v>
      </c>
    </row>
    <row r="40" spans="2:24" s="114" customFormat="1" ht="15">
      <c r="B40" s="509"/>
      <c r="C40" s="509"/>
      <c r="D40" s="147" t="s">
        <v>340</v>
      </c>
      <c r="E40" s="258">
        <v>0.35350000000000004</v>
      </c>
      <c r="F40" s="258">
        <v>0.35048</v>
      </c>
      <c r="G40" s="258">
        <v>2E-05</v>
      </c>
      <c r="H40" s="258">
        <v>0.003</v>
      </c>
      <c r="I40" s="258">
        <v>0.40552</v>
      </c>
      <c r="J40" s="258">
        <v>0.4042</v>
      </c>
      <c r="K40" s="258">
        <v>0.00057</v>
      </c>
      <c r="L40" s="258">
        <v>0.00075</v>
      </c>
      <c r="M40" s="258">
        <v>0.36348</v>
      </c>
      <c r="N40" s="258">
        <v>0.36078</v>
      </c>
      <c r="O40" s="258">
        <v>0.00013</v>
      </c>
      <c r="P40" s="258">
        <v>0.00257</v>
      </c>
      <c r="Q40" s="360">
        <v>0.22305507840000002</v>
      </c>
      <c r="R40" s="360">
        <v>0.22167104256</v>
      </c>
      <c r="S40" s="360">
        <v>0.0005632704000000001</v>
      </c>
      <c r="T40" s="360">
        <v>0.0008207654400000001</v>
      </c>
      <c r="U40" s="360">
        <v>0.17934529536000002</v>
      </c>
      <c r="V40" s="360">
        <v>0.17796125952</v>
      </c>
      <c r="W40" s="360">
        <v>0.00032186880000000006</v>
      </c>
      <c r="X40" s="360">
        <v>0.00106216704</v>
      </c>
    </row>
    <row r="41" spans="2:24" s="114" customFormat="1" ht="15">
      <c r="B41" s="509"/>
      <c r="C41" s="509" t="s">
        <v>348</v>
      </c>
      <c r="D41" s="147" t="s">
        <v>129</v>
      </c>
      <c r="E41" s="258">
        <v>0.18545</v>
      </c>
      <c r="F41" s="258">
        <v>0.18358</v>
      </c>
      <c r="G41" s="258">
        <v>1E-05</v>
      </c>
      <c r="H41" s="258">
        <v>0.00186</v>
      </c>
      <c r="I41" s="258">
        <v>0.20219</v>
      </c>
      <c r="J41" s="258">
        <v>0.20136</v>
      </c>
      <c r="K41" s="258">
        <v>0.00036</v>
      </c>
      <c r="L41" s="258">
        <v>0.00047</v>
      </c>
      <c r="M41" s="258">
        <v>0.19078</v>
      </c>
      <c r="N41" s="258">
        <v>0.18924</v>
      </c>
      <c r="O41" s="258">
        <v>0.00012</v>
      </c>
      <c r="P41" s="258">
        <v>0.00142</v>
      </c>
      <c r="Q41" s="360">
        <v>0</v>
      </c>
      <c r="R41" s="360" t="s">
        <v>658</v>
      </c>
      <c r="S41" s="360" t="s">
        <v>658</v>
      </c>
      <c r="T41" s="360" t="s">
        <v>658</v>
      </c>
      <c r="U41" s="360">
        <v>0.08881</v>
      </c>
      <c r="V41" s="360">
        <v>0.08812</v>
      </c>
      <c r="W41" s="360">
        <v>0.00016</v>
      </c>
      <c r="X41" s="360">
        <v>0.00053</v>
      </c>
    </row>
    <row r="42" spans="2:24" s="114" customFormat="1" ht="15">
      <c r="B42" s="509"/>
      <c r="C42" s="509"/>
      <c r="D42" s="147" t="s">
        <v>340</v>
      </c>
      <c r="E42" s="258">
        <v>0.29846</v>
      </c>
      <c r="F42" s="258">
        <v>0.29544</v>
      </c>
      <c r="G42" s="258">
        <v>2E-05</v>
      </c>
      <c r="H42" s="258">
        <v>0.003</v>
      </c>
      <c r="I42" s="258">
        <v>0.32538</v>
      </c>
      <c r="J42" s="258">
        <v>0.32406</v>
      </c>
      <c r="K42" s="258">
        <v>0.00057</v>
      </c>
      <c r="L42" s="258">
        <v>0.00075</v>
      </c>
      <c r="M42" s="258">
        <v>0.30702999999999997</v>
      </c>
      <c r="N42" s="258">
        <v>0.30455</v>
      </c>
      <c r="O42" s="258">
        <v>0.0002</v>
      </c>
      <c r="P42" s="258">
        <v>0.00228</v>
      </c>
      <c r="Q42" s="360">
        <v>0</v>
      </c>
      <c r="R42" s="360" t="s">
        <v>658</v>
      </c>
      <c r="S42" s="360" t="s">
        <v>658</v>
      </c>
      <c r="T42" s="360" t="s">
        <v>658</v>
      </c>
      <c r="U42" s="360">
        <v>0.14292584064</v>
      </c>
      <c r="V42" s="360">
        <v>0.14181539328</v>
      </c>
      <c r="W42" s="360">
        <v>0.00025749504000000006</v>
      </c>
      <c r="X42" s="360">
        <v>0.00085295232</v>
      </c>
    </row>
    <row r="43" s="114" customFormat="1" ht="15"/>
    <row r="44" s="114" customFormat="1" ht="15"/>
    <row r="45" spans="5:36" s="114" customFormat="1" ht="15">
      <c r="E45" s="529" t="s">
        <v>335</v>
      </c>
      <c r="F45" s="529"/>
      <c r="G45" s="529"/>
      <c r="H45" s="529"/>
      <c r="I45" s="529" t="s">
        <v>336</v>
      </c>
      <c r="J45" s="529"/>
      <c r="K45" s="529"/>
      <c r="L45" s="529"/>
      <c r="M45" s="529" t="s">
        <v>349</v>
      </c>
      <c r="N45" s="529"/>
      <c r="O45" s="529"/>
      <c r="P45" s="529"/>
      <c r="Q45" s="529" t="s">
        <v>73</v>
      </c>
      <c r="R45" s="529"/>
      <c r="S45" s="529"/>
      <c r="T45" s="529"/>
      <c r="U45" s="529" t="s">
        <v>126</v>
      </c>
      <c r="V45" s="529"/>
      <c r="W45" s="529"/>
      <c r="X45" s="529"/>
      <c r="Y45" s="529" t="s">
        <v>337</v>
      </c>
      <c r="Z45" s="529"/>
      <c r="AA45" s="529"/>
      <c r="AB45" s="573"/>
      <c r="AC45" s="574" t="s">
        <v>689</v>
      </c>
      <c r="AD45" s="575"/>
      <c r="AE45" s="575"/>
      <c r="AF45" s="576"/>
      <c r="AG45" s="574" t="s">
        <v>690</v>
      </c>
      <c r="AH45" s="575"/>
      <c r="AI45" s="575"/>
      <c r="AJ45" s="576"/>
    </row>
    <row r="46" spans="2:36" s="114" customFormat="1" ht="18">
      <c r="B46" s="146" t="s">
        <v>187</v>
      </c>
      <c r="C46" s="146" t="s">
        <v>237</v>
      </c>
      <c r="D46" s="146" t="s">
        <v>189</v>
      </c>
      <c r="E46" s="147" t="s">
        <v>190</v>
      </c>
      <c r="F46" s="147" t="s">
        <v>191</v>
      </c>
      <c r="G46" s="147" t="s">
        <v>192</v>
      </c>
      <c r="H46" s="147" t="s">
        <v>193</v>
      </c>
      <c r="I46" s="147" t="s">
        <v>190</v>
      </c>
      <c r="J46" s="147" t="s">
        <v>191</v>
      </c>
      <c r="K46" s="147" t="s">
        <v>192</v>
      </c>
      <c r="L46" s="147" t="s">
        <v>193</v>
      </c>
      <c r="M46" s="147" t="s">
        <v>190</v>
      </c>
      <c r="N46" s="147" t="s">
        <v>191</v>
      </c>
      <c r="O46" s="147" t="s">
        <v>192</v>
      </c>
      <c r="P46" s="147" t="s">
        <v>193</v>
      </c>
      <c r="Q46" s="147" t="s">
        <v>190</v>
      </c>
      <c r="R46" s="147" t="s">
        <v>191</v>
      </c>
      <c r="S46" s="147" t="s">
        <v>192</v>
      </c>
      <c r="T46" s="147" t="s">
        <v>193</v>
      </c>
      <c r="U46" s="147" t="s">
        <v>190</v>
      </c>
      <c r="V46" s="147" t="s">
        <v>191</v>
      </c>
      <c r="W46" s="147" t="s">
        <v>192</v>
      </c>
      <c r="X46" s="147" t="s">
        <v>193</v>
      </c>
      <c r="Y46" s="147" t="s">
        <v>190</v>
      </c>
      <c r="Z46" s="147" t="s">
        <v>191</v>
      </c>
      <c r="AA46" s="147" t="s">
        <v>192</v>
      </c>
      <c r="AB46" s="147" t="s">
        <v>193</v>
      </c>
      <c r="AC46" s="328" t="s">
        <v>190</v>
      </c>
      <c r="AD46" s="328" t="s">
        <v>191</v>
      </c>
      <c r="AE46" s="328" t="s">
        <v>192</v>
      </c>
      <c r="AF46" s="329" t="s">
        <v>193</v>
      </c>
      <c r="AG46" s="330" t="s">
        <v>190</v>
      </c>
      <c r="AH46" s="328" t="s">
        <v>191</v>
      </c>
      <c r="AI46" s="328" t="s">
        <v>192</v>
      </c>
      <c r="AJ46" s="331" t="s">
        <v>193</v>
      </c>
    </row>
    <row r="47" spans="2:36" s="114" customFormat="1" ht="15">
      <c r="B47" s="509" t="s">
        <v>350</v>
      </c>
      <c r="C47" s="534" t="s">
        <v>351</v>
      </c>
      <c r="D47" s="147" t="s">
        <v>129</v>
      </c>
      <c r="E47" s="259">
        <v>0.14545000000000002</v>
      </c>
      <c r="F47" s="259">
        <v>0.14358</v>
      </c>
      <c r="G47" s="259">
        <v>1E-05</v>
      </c>
      <c r="H47" s="259">
        <v>0.00186</v>
      </c>
      <c r="I47" s="259">
        <v>0.15649</v>
      </c>
      <c r="J47" s="259">
        <v>0.15566</v>
      </c>
      <c r="K47" s="259">
        <v>0.00036</v>
      </c>
      <c r="L47" s="259">
        <v>0.00047</v>
      </c>
      <c r="M47" s="259">
        <v>0.10973</v>
      </c>
      <c r="N47" s="259">
        <v>0.10855</v>
      </c>
      <c r="O47" s="259">
        <v>0.00024</v>
      </c>
      <c r="P47" s="259">
        <v>0.00094</v>
      </c>
      <c r="Q47" s="263"/>
      <c r="R47" s="263"/>
      <c r="S47" s="263"/>
      <c r="T47" s="263"/>
      <c r="U47" s="263"/>
      <c r="V47" s="263"/>
      <c r="W47" s="263"/>
      <c r="X47" s="263"/>
      <c r="Y47" s="259">
        <v>0.15274</v>
      </c>
      <c r="Z47" s="259">
        <v>0.15156</v>
      </c>
      <c r="AA47" s="259">
        <v>0.00024</v>
      </c>
      <c r="AB47" s="259">
        <v>0.00094</v>
      </c>
      <c r="AC47" s="360">
        <v>0.0822</v>
      </c>
      <c r="AD47" s="360">
        <v>0.08163</v>
      </c>
      <c r="AE47" s="360">
        <v>0.00018</v>
      </c>
      <c r="AF47" s="360">
        <v>0.00039</v>
      </c>
      <c r="AG47" s="360">
        <v>0.07114000000000001</v>
      </c>
      <c r="AH47" s="360">
        <v>0.07059</v>
      </c>
      <c r="AI47" s="360">
        <v>0.00013</v>
      </c>
      <c r="AJ47" s="360">
        <v>0.00042</v>
      </c>
    </row>
    <row r="48" spans="2:36" s="114" customFormat="1" ht="15">
      <c r="B48" s="509"/>
      <c r="C48" s="534"/>
      <c r="D48" s="147" t="s">
        <v>340</v>
      </c>
      <c r="E48" s="259">
        <v>0.23409</v>
      </c>
      <c r="F48" s="259">
        <v>0.23107</v>
      </c>
      <c r="G48" s="259">
        <v>2E-05</v>
      </c>
      <c r="H48" s="259">
        <v>0.003</v>
      </c>
      <c r="I48" s="259">
        <v>0.25184</v>
      </c>
      <c r="J48" s="259">
        <v>0.25052</v>
      </c>
      <c r="K48" s="259">
        <v>0.00057</v>
      </c>
      <c r="L48" s="259">
        <v>0.00075</v>
      </c>
      <c r="M48" s="259">
        <v>0.17661</v>
      </c>
      <c r="N48" s="259">
        <v>0.1747</v>
      </c>
      <c r="O48" s="259">
        <v>0.00039</v>
      </c>
      <c r="P48" s="259">
        <v>0.00152</v>
      </c>
      <c r="Q48" s="263"/>
      <c r="R48" s="263"/>
      <c r="S48" s="263"/>
      <c r="T48" s="263"/>
      <c r="U48" s="263"/>
      <c r="V48" s="263"/>
      <c r="W48" s="263"/>
      <c r="X48" s="263"/>
      <c r="Y48" s="259">
        <v>0.24581999999999998</v>
      </c>
      <c r="Z48" s="259">
        <v>0.24391</v>
      </c>
      <c r="AA48" s="259">
        <v>0.00039</v>
      </c>
      <c r="AB48" s="259">
        <v>0.00152</v>
      </c>
      <c r="AC48" s="360">
        <v>0.13228807680000002</v>
      </c>
      <c r="AD48" s="360">
        <v>0.13137075072</v>
      </c>
      <c r="AE48" s="360">
        <v>0.00028968192000000003</v>
      </c>
      <c r="AF48" s="360">
        <v>0.00062764416</v>
      </c>
      <c r="AG48" s="360">
        <v>0.11448873216000002</v>
      </c>
      <c r="AH48" s="360">
        <v>0.11360359296000001</v>
      </c>
      <c r="AI48" s="360">
        <v>0.00020921472</v>
      </c>
      <c r="AJ48" s="360">
        <v>0.0006759244800000001</v>
      </c>
    </row>
    <row r="49" spans="2:36" s="114" customFormat="1" ht="15">
      <c r="B49" s="509"/>
      <c r="C49" s="534" t="s">
        <v>352</v>
      </c>
      <c r="D49" s="147" t="s">
        <v>129</v>
      </c>
      <c r="E49" s="259">
        <v>0.1738</v>
      </c>
      <c r="F49" s="259">
        <v>0.17193</v>
      </c>
      <c r="G49" s="259">
        <v>1E-05</v>
      </c>
      <c r="H49" s="259">
        <v>0.00186</v>
      </c>
      <c r="I49" s="259">
        <v>0.1949</v>
      </c>
      <c r="J49" s="259">
        <v>0.19407</v>
      </c>
      <c r="K49" s="259">
        <v>0.00036</v>
      </c>
      <c r="L49" s="259">
        <v>0.00047</v>
      </c>
      <c r="M49" s="259">
        <v>0.11242999999999999</v>
      </c>
      <c r="N49" s="259">
        <v>0.11109</v>
      </c>
      <c r="O49" s="259">
        <v>0.00018</v>
      </c>
      <c r="P49" s="259">
        <v>0.00116</v>
      </c>
      <c r="Q49" s="259">
        <v>0.16444</v>
      </c>
      <c r="R49" s="259">
        <v>0.1621</v>
      </c>
      <c r="S49" s="259">
        <v>0.00178</v>
      </c>
      <c r="T49" s="259">
        <v>0.00056</v>
      </c>
      <c r="U49" s="259">
        <v>0.18319</v>
      </c>
      <c r="V49" s="259">
        <v>0.18255</v>
      </c>
      <c r="W49" s="259">
        <v>8E-05</v>
      </c>
      <c r="X49" s="259">
        <v>0.00056</v>
      </c>
      <c r="Y49" s="259">
        <v>0.18436</v>
      </c>
      <c r="Z49" s="259">
        <v>0.18302</v>
      </c>
      <c r="AA49" s="259">
        <v>0.00018</v>
      </c>
      <c r="AB49" s="259">
        <v>0.00116</v>
      </c>
      <c r="AC49" s="360">
        <v>0.11432</v>
      </c>
      <c r="AD49" s="360">
        <v>0.11362</v>
      </c>
      <c r="AE49" s="360">
        <v>0.00028</v>
      </c>
      <c r="AF49" s="360">
        <v>0.00042</v>
      </c>
      <c r="AG49" s="360">
        <v>0.07965</v>
      </c>
      <c r="AH49" s="360">
        <v>0.07904</v>
      </c>
      <c r="AI49" s="360">
        <v>0.00014</v>
      </c>
      <c r="AJ49" s="360">
        <v>0.00047</v>
      </c>
    </row>
    <row r="50" spans="2:36" s="114" customFormat="1" ht="15">
      <c r="B50" s="509"/>
      <c r="C50" s="534"/>
      <c r="D50" s="147" t="s">
        <v>340</v>
      </c>
      <c r="E50" s="259">
        <v>0.27972</v>
      </c>
      <c r="F50" s="259">
        <v>0.2767</v>
      </c>
      <c r="G50" s="259">
        <v>2E-05</v>
      </c>
      <c r="H50" s="259">
        <v>0.003</v>
      </c>
      <c r="I50" s="259">
        <v>0.31365</v>
      </c>
      <c r="J50" s="259">
        <v>0.31233</v>
      </c>
      <c r="K50" s="259">
        <v>0.00057</v>
      </c>
      <c r="L50" s="259">
        <v>0.00075</v>
      </c>
      <c r="M50" s="259">
        <v>0.18095</v>
      </c>
      <c r="N50" s="259">
        <v>0.17878</v>
      </c>
      <c r="O50" s="259">
        <v>0.0003</v>
      </c>
      <c r="P50" s="259">
        <v>0.00187</v>
      </c>
      <c r="Q50" s="259">
        <v>0.26464</v>
      </c>
      <c r="R50" s="259">
        <v>0.26087</v>
      </c>
      <c r="S50" s="259">
        <v>0.00287</v>
      </c>
      <c r="T50" s="259">
        <v>0.0009</v>
      </c>
      <c r="U50" s="259">
        <v>0.2948</v>
      </c>
      <c r="V50" s="259">
        <v>0.29378</v>
      </c>
      <c r="W50" s="259">
        <v>0.00012</v>
      </c>
      <c r="X50" s="259">
        <v>0.0009</v>
      </c>
      <c r="Y50" s="259">
        <v>0.29672</v>
      </c>
      <c r="Z50" s="259">
        <v>0.29455</v>
      </c>
      <c r="AA50" s="259">
        <v>0.0003</v>
      </c>
      <c r="AB50" s="259">
        <v>0.00187</v>
      </c>
      <c r="AC50" s="360">
        <v>0.18398020608</v>
      </c>
      <c r="AD50" s="360">
        <v>0.18285366528000002</v>
      </c>
      <c r="AE50" s="360">
        <v>0.00045061632</v>
      </c>
      <c r="AF50" s="360">
        <v>0.0006759244800000001</v>
      </c>
      <c r="AG50" s="360">
        <v>0.1281842496</v>
      </c>
      <c r="AH50" s="360">
        <v>0.12720254976</v>
      </c>
      <c r="AI50" s="360">
        <v>0.00022530816</v>
      </c>
      <c r="AJ50" s="360">
        <v>0.00075639168</v>
      </c>
    </row>
    <row r="51" spans="2:36" s="114" customFormat="1" ht="15">
      <c r="B51" s="509"/>
      <c r="C51" s="534" t="s">
        <v>353</v>
      </c>
      <c r="D51" s="147" t="s">
        <v>129</v>
      </c>
      <c r="E51" s="259">
        <v>0.21834</v>
      </c>
      <c r="F51" s="259">
        <v>0.21647</v>
      </c>
      <c r="G51" s="259">
        <v>1E-05</v>
      </c>
      <c r="H51" s="259">
        <v>0.00186</v>
      </c>
      <c r="I51" s="259">
        <v>0.28539000000000003</v>
      </c>
      <c r="J51" s="259">
        <v>0.28456</v>
      </c>
      <c r="K51" s="259">
        <v>0.00036</v>
      </c>
      <c r="L51" s="259">
        <v>0.00047</v>
      </c>
      <c r="M51" s="259">
        <v>0.13052</v>
      </c>
      <c r="N51" s="259">
        <v>0.12895</v>
      </c>
      <c r="O51" s="259">
        <v>0.00011</v>
      </c>
      <c r="P51" s="259">
        <v>0.00146</v>
      </c>
      <c r="Q51" s="259">
        <v>0.24002</v>
      </c>
      <c r="R51" s="259">
        <v>0.23768</v>
      </c>
      <c r="S51" s="259">
        <v>0.00178</v>
      </c>
      <c r="T51" s="259">
        <v>0.00056</v>
      </c>
      <c r="U51" s="259">
        <v>0.26830000000000004</v>
      </c>
      <c r="V51" s="259">
        <v>0.26766</v>
      </c>
      <c r="W51" s="259">
        <v>8E-05</v>
      </c>
      <c r="X51" s="259">
        <v>0.00056</v>
      </c>
      <c r="Y51" s="259">
        <v>0.23754999999999998</v>
      </c>
      <c r="Z51" s="259">
        <v>0.23598</v>
      </c>
      <c r="AA51" s="259">
        <v>0.00011</v>
      </c>
      <c r="AB51" s="259">
        <v>0.00146</v>
      </c>
      <c r="AC51" s="360">
        <v>0.13988</v>
      </c>
      <c r="AD51" s="360">
        <v>0.13902</v>
      </c>
      <c r="AE51" s="360">
        <v>0.00035</v>
      </c>
      <c r="AF51" s="360">
        <v>0.00051</v>
      </c>
      <c r="AG51" s="360">
        <v>0.09831999999999999</v>
      </c>
      <c r="AH51" s="360">
        <v>0.09756</v>
      </c>
      <c r="AI51" s="360">
        <v>0.00017</v>
      </c>
      <c r="AJ51" s="360">
        <v>0.00059</v>
      </c>
    </row>
    <row r="52" spans="2:36" s="114" customFormat="1" ht="15">
      <c r="B52" s="509"/>
      <c r="C52" s="534"/>
      <c r="D52" s="147" t="s">
        <v>340</v>
      </c>
      <c r="E52" s="259">
        <v>0.35139000000000004</v>
      </c>
      <c r="F52" s="259">
        <v>0.34837</v>
      </c>
      <c r="G52" s="259">
        <v>2E-05</v>
      </c>
      <c r="H52" s="259">
        <v>0.003</v>
      </c>
      <c r="I52" s="259">
        <v>0.45927999999999997</v>
      </c>
      <c r="J52" s="259">
        <v>0.45796</v>
      </c>
      <c r="K52" s="259">
        <v>0.00057</v>
      </c>
      <c r="L52" s="259">
        <v>0.00075</v>
      </c>
      <c r="M52" s="259">
        <v>0.21006</v>
      </c>
      <c r="N52" s="259">
        <v>0.20753</v>
      </c>
      <c r="O52" s="259">
        <v>0.00018</v>
      </c>
      <c r="P52" s="259">
        <v>0.00235</v>
      </c>
      <c r="Q52" s="259">
        <v>0.38628</v>
      </c>
      <c r="R52" s="259">
        <v>0.38251</v>
      </c>
      <c r="S52" s="259">
        <v>0.00287</v>
      </c>
      <c r="T52" s="259">
        <v>0.0009</v>
      </c>
      <c r="U52" s="259">
        <v>0.43178</v>
      </c>
      <c r="V52" s="259">
        <v>0.43076</v>
      </c>
      <c r="W52" s="259">
        <v>0.00012</v>
      </c>
      <c r="X52" s="259">
        <v>0.0009</v>
      </c>
      <c r="Y52" s="259">
        <v>0.38231000000000004</v>
      </c>
      <c r="Z52" s="259">
        <v>0.37978</v>
      </c>
      <c r="AA52" s="259">
        <v>0.00018</v>
      </c>
      <c r="AB52" s="259">
        <v>0.00235</v>
      </c>
      <c r="AC52" s="360">
        <v>0.22511503872000002</v>
      </c>
      <c r="AD52" s="360">
        <v>0.22373100288000003</v>
      </c>
      <c r="AE52" s="360">
        <v>0.0005632704000000001</v>
      </c>
      <c r="AF52" s="360">
        <v>0.0008207654400000001</v>
      </c>
      <c r="AG52" s="360">
        <v>0.15823070208</v>
      </c>
      <c r="AH52" s="360">
        <v>0.15700760064</v>
      </c>
      <c r="AI52" s="360">
        <v>0.00027358848000000004</v>
      </c>
      <c r="AJ52" s="360">
        <v>0.0009495129600000001</v>
      </c>
    </row>
    <row r="53" spans="2:36" s="114" customFormat="1" ht="15">
      <c r="B53" s="509"/>
      <c r="C53" s="534" t="s">
        <v>354</v>
      </c>
      <c r="D53" s="147" t="s">
        <v>129</v>
      </c>
      <c r="E53" s="259">
        <v>0.17887</v>
      </c>
      <c r="F53" s="259">
        <v>0.177</v>
      </c>
      <c r="G53" s="259">
        <v>1E-05</v>
      </c>
      <c r="H53" s="259">
        <v>0.00186</v>
      </c>
      <c r="I53" s="259">
        <v>0.18567999999999998</v>
      </c>
      <c r="J53" s="259">
        <v>0.18485</v>
      </c>
      <c r="K53" s="259">
        <v>0.00036</v>
      </c>
      <c r="L53" s="259">
        <v>0.00047</v>
      </c>
      <c r="M53" s="259">
        <v>0.11792</v>
      </c>
      <c r="N53" s="259">
        <v>0.11659</v>
      </c>
      <c r="O53" s="259">
        <v>0.00019</v>
      </c>
      <c r="P53" s="259">
        <v>0.00114</v>
      </c>
      <c r="Q53" s="259">
        <v>0.18030000000000002</v>
      </c>
      <c r="R53" s="259">
        <v>0.17796</v>
      </c>
      <c r="S53" s="259">
        <v>0.00178</v>
      </c>
      <c r="T53" s="259">
        <v>0.00056</v>
      </c>
      <c r="U53" s="259">
        <v>0.20105</v>
      </c>
      <c r="V53" s="259">
        <v>0.20041</v>
      </c>
      <c r="W53" s="259">
        <v>8E-05</v>
      </c>
      <c r="X53" s="259">
        <v>0.00056</v>
      </c>
      <c r="Y53" s="259">
        <v>0.18242</v>
      </c>
      <c r="Z53" s="259">
        <v>0.18109</v>
      </c>
      <c r="AA53" s="259">
        <v>0.00019</v>
      </c>
      <c r="AB53" s="259">
        <v>0.00114</v>
      </c>
      <c r="AC53" s="360">
        <v>0.12965</v>
      </c>
      <c r="AD53" s="360">
        <v>0.12885</v>
      </c>
      <c r="AE53" s="360">
        <v>0.00032</v>
      </c>
      <c r="AF53" s="360">
        <v>0.00048</v>
      </c>
      <c r="AG53" s="360">
        <v>0.08026</v>
      </c>
      <c r="AH53" s="360">
        <v>0.07964</v>
      </c>
      <c r="AI53" s="360">
        <v>0.00014</v>
      </c>
      <c r="AJ53" s="360">
        <v>0.00048</v>
      </c>
    </row>
    <row r="54" spans="2:36" s="114" customFormat="1" ht="15">
      <c r="B54" s="509"/>
      <c r="C54" s="534"/>
      <c r="D54" s="147" t="s">
        <v>340</v>
      </c>
      <c r="E54" s="259">
        <v>0.28787</v>
      </c>
      <c r="F54" s="259">
        <v>0.28485</v>
      </c>
      <c r="G54" s="259">
        <v>2E-05</v>
      </c>
      <c r="H54" s="259">
        <v>0.003</v>
      </c>
      <c r="I54" s="259">
        <v>0.29880999999999996</v>
      </c>
      <c r="J54" s="259">
        <v>0.29749</v>
      </c>
      <c r="K54" s="259">
        <v>0.00057</v>
      </c>
      <c r="L54" s="259">
        <v>0.00075</v>
      </c>
      <c r="M54" s="259">
        <v>0.18978</v>
      </c>
      <c r="N54" s="259">
        <v>0.18764</v>
      </c>
      <c r="O54" s="259">
        <v>0.00031</v>
      </c>
      <c r="P54" s="259">
        <v>0.00183</v>
      </c>
      <c r="Q54" s="259">
        <v>0.29017</v>
      </c>
      <c r="R54" s="259">
        <v>0.2864</v>
      </c>
      <c r="S54" s="259">
        <v>0.00287</v>
      </c>
      <c r="T54" s="259">
        <v>0.0009</v>
      </c>
      <c r="U54" s="259">
        <v>0.32354</v>
      </c>
      <c r="V54" s="259">
        <v>0.32252</v>
      </c>
      <c r="W54" s="259">
        <v>0.00012</v>
      </c>
      <c r="X54" s="259">
        <v>0.0009</v>
      </c>
      <c r="Y54" s="259">
        <v>0.29357</v>
      </c>
      <c r="Z54" s="259">
        <v>0.29143</v>
      </c>
      <c r="AA54" s="259">
        <v>0.00031</v>
      </c>
      <c r="AB54" s="259">
        <v>0.00183</v>
      </c>
      <c r="AC54" s="360">
        <v>0.20865144959999998</v>
      </c>
      <c r="AD54" s="360">
        <v>0.2073639744</v>
      </c>
      <c r="AE54" s="360">
        <v>0.0005149900800000001</v>
      </c>
      <c r="AF54" s="360">
        <v>0.0007724851200000001</v>
      </c>
      <c r="AG54" s="360">
        <v>0.12916594944</v>
      </c>
      <c r="AH54" s="360">
        <v>0.12816815616000002</v>
      </c>
      <c r="AI54" s="360">
        <v>0.00022530816</v>
      </c>
      <c r="AJ54" s="360">
        <v>0.0007724851200000001</v>
      </c>
    </row>
    <row r="55" s="114" customFormat="1" ht="15"/>
    <row r="56" s="114" customFormat="1" ht="15"/>
    <row r="57" s="114" customFormat="1" ht="15"/>
    <row r="58" spans="2:8" s="114" customFormat="1" ht="18">
      <c r="B58" s="146" t="s">
        <v>187</v>
      </c>
      <c r="C58" s="146" t="s">
        <v>237</v>
      </c>
      <c r="D58" s="146" t="s">
        <v>189</v>
      </c>
      <c r="E58" s="147" t="s">
        <v>190</v>
      </c>
      <c r="F58" s="147" t="s">
        <v>191</v>
      </c>
      <c r="G58" s="147" t="s">
        <v>192</v>
      </c>
      <c r="H58" s="147" t="s">
        <v>193</v>
      </c>
    </row>
    <row r="59" spans="2:8" s="114" customFormat="1" ht="15">
      <c r="B59" s="509" t="s">
        <v>355</v>
      </c>
      <c r="C59" s="509" t="s">
        <v>356</v>
      </c>
      <c r="D59" s="147" t="s">
        <v>129</v>
      </c>
      <c r="E59" s="264">
        <v>0.08474</v>
      </c>
      <c r="F59" s="264">
        <v>0.08248</v>
      </c>
      <c r="G59" s="264">
        <v>0.00196</v>
      </c>
      <c r="H59" s="264">
        <v>0.0003</v>
      </c>
    </row>
    <row r="60" spans="2:8" s="114" customFormat="1" ht="15">
      <c r="B60" s="509"/>
      <c r="C60" s="509"/>
      <c r="D60" s="147" t="s">
        <v>340</v>
      </c>
      <c r="E60" s="264">
        <v>0.13636</v>
      </c>
      <c r="F60" s="264">
        <v>0.13273</v>
      </c>
      <c r="G60" s="264">
        <v>0.00315</v>
      </c>
      <c r="H60" s="264">
        <v>0.00048</v>
      </c>
    </row>
    <row r="61" spans="2:8" s="114" customFormat="1" ht="15">
      <c r="B61" s="509"/>
      <c r="C61" s="509" t="s">
        <v>357</v>
      </c>
      <c r="D61" s="147" t="s">
        <v>129</v>
      </c>
      <c r="E61" s="264">
        <v>0.10323</v>
      </c>
      <c r="F61" s="264">
        <v>0.10011</v>
      </c>
      <c r="G61" s="264">
        <v>0.00252</v>
      </c>
      <c r="H61" s="264">
        <v>0.0006</v>
      </c>
    </row>
    <row r="62" spans="2:8" s="114" customFormat="1" ht="15">
      <c r="B62" s="509"/>
      <c r="C62" s="509"/>
      <c r="D62" s="147" t="s">
        <v>340</v>
      </c>
      <c r="E62" s="264">
        <v>0.16615000000000002</v>
      </c>
      <c r="F62" s="264">
        <v>0.16112</v>
      </c>
      <c r="G62" s="264">
        <v>0.00406</v>
      </c>
      <c r="H62" s="264">
        <v>0.00097</v>
      </c>
    </row>
    <row r="63" spans="2:8" s="114" customFormat="1" ht="15">
      <c r="B63" s="509"/>
      <c r="C63" s="509" t="s">
        <v>358</v>
      </c>
      <c r="D63" s="147" t="s">
        <v>129</v>
      </c>
      <c r="E63" s="264">
        <v>0.13541999999999998</v>
      </c>
      <c r="F63" s="264">
        <v>0.13319</v>
      </c>
      <c r="G63" s="264">
        <v>0.00163</v>
      </c>
      <c r="H63" s="264">
        <v>0.0006</v>
      </c>
    </row>
    <row r="64" spans="2:8" s="114" customFormat="1" ht="15">
      <c r="B64" s="509"/>
      <c r="C64" s="509"/>
      <c r="D64" s="147" t="s">
        <v>340</v>
      </c>
      <c r="E64" s="264">
        <v>0.21793</v>
      </c>
      <c r="F64" s="264">
        <v>0.21434</v>
      </c>
      <c r="G64" s="264">
        <v>0.00262</v>
      </c>
      <c r="H64" s="264">
        <v>0.00097</v>
      </c>
    </row>
    <row r="65" spans="2:8" s="114" customFormat="1" ht="15">
      <c r="B65" s="509"/>
      <c r="C65" s="509" t="s">
        <v>359</v>
      </c>
      <c r="D65" s="147" t="s">
        <v>129</v>
      </c>
      <c r="E65" s="264">
        <v>0.11661999999999999</v>
      </c>
      <c r="F65" s="264">
        <v>0.11398</v>
      </c>
      <c r="G65" s="264">
        <v>0.00205</v>
      </c>
      <c r="H65" s="264">
        <v>0.00059</v>
      </c>
    </row>
    <row r="66" spans="2:8" s="114" customFormat="1" ht="15">
      <c r="B66" s="509"/>
      <c r="C66" s="509"/>
      <c r="D66" s="147" t="s">
        <v>340</v>
      </c>
      <c r="E66" s="264">
        <v>0.18768</v>
      </c>
      <c r="F66" s="264">
        <v>0.18343</v>
      </c>
      <c r="G66" s="264">
        <v>0.0033</v>
      </c>
      <c r="H66" s="264">
        <v>0.00095</v>
      </c>
    </row>
    <row r="67" s="114" customFormat="1" ht="15"/>
    <row r="68" s="114" customFormat="1" ht="15"/>
    <row r="69" s="114" customFormat="1" ht="15"/>
    <row r="70" spans="2:8" s="114" customFormat="1" ht="18">
      <c r="B70" s="146" t="s">
        <v>187</v>
      </c>
      <c r="C70" s="146" t="s">
        <v>237</v>
      </c>
      <c r="D70" s="146" t="s">
        <v>189</v>
      </c>
      <c r="E70" s="147" t="s">
        <v>190</v>
      </c>
      <c r="F70" s="147" t="s">
        <v>191</v>
      </c>
      <c r="G70" s="147" t="s">
        <v>192</v>
      </c>
      <c r="H70" s="147" t="s">
        <v>193</v>
      </c>
    </row>
    <row r="71" spans="2:8" s="114" customFormat="1" ht="15">
      <c r="B71" s="509" t="s">
        <v>466</v>
      </c>
      <c r="C71" s="509" t="s">
        <v>467</v>
      </c>
      <c r="D71" s="147" t="s">
        <v>454</v>
      </c>
      <c r="E71" s="262">
        <v>0.15617</v>
      </c>
      <c r="F71" s="262">
        <v>0.15483</v>
      </c>
      <c r="G71" s="262">
        <v>1E-05</v>
      </c>
      <c r="H71" s="262">
        <v>0.00133</v>
      </c>
    </row>
    <row r="72" spans="2:8" s="114" customFormat="1" ht="15">
      <c r="B72" s="509"/>
      <c r="C72" s="509"/>
      <c r="D72" s="147" t="s">
        <v>129</v>
      </c>
      <c r="E72" s="262">
        <v>0.21863000000000002</v>
      </c>
      <c r="F72" s="262">
        <v>0.21676</v>
      </c>
      <c r="G72" s="262">
        <v>1E-05</v>
      </c>
      <c r="H72" s="262">
        <v>0.00186</v>
      </c>
    </row>
    <row r="73" spans="2:8" s="114" customFormat="1" ht="15">
      <c r="B73" s="509"/>
      <c r="C73" s="509" t="s">
        <v>468</v>
      </c>
      <c r="D73" s="147" t="s">
        <v>454</v>
      </c>
      <c r="E73" s="262">
        <v>0.21337</v>
      </c>
      <c r="F73" s="262">
        <v>0.21212</v>
      </c>
      <c r="G73" s="262">
        <v>1E-05</v>
      </c>
      <c r="H73" s="262">
        <v>0.00124</v>
      </c>
    </row>
    <row r="74" spans="2:8" s="114" customFormat="1" ht="15">
      <c r="B74" s="509"/>
      <c r="C74" s="509"/>
      <c r="D74" s="147" t="s">
        <v>129</v>
      </c>
      <c r="E74" s="262">
        <v>0.32005999999999996</v>
      </c>
      <c r="F74" s="262">
        <v>0.31819</v>
      </c>
      <c r="G74" s="262">
        <v>1E-05</v>
      </c>
      <c r="H74" s="262">
        <v>0.00186</v>
      </c>
    </row>
    <row r="75" s="114" customFormat="1" ht="15"/>
    <row r="76" s="114" customFormat="1" ht="15"/>
    <row r="77" s="114" customFormat="1" ht="15"/>
    <row r="78" spans="2:8" s="114" customFormat="1" ht="18">
      <c r="B78" s="146" t="s">
        <v>187</v>
      </c>
      <c r="C78" s="146" t="s">
        <v>237</v>
      </c>
      <c r="D78" s="146" t="s">
        <v>189</v>
      </c>
      <c r="E78" s="147" t="s">
        <v>190</v>
      </c>
      <c r="F78" s="147" t="s">
        <v>191</v>
      </c>
      <c r="G78" s="147" t="s">
        <v>192</v>
      </c>
      <c r="H78" s="147" t="s">
        <v>193</v>
      </c>
    </row>
    <row r="79" spans="2:8" s="114" customFormat="1" ht="15">
      <c r="B79" s="509" t="s">
        <v>469</v>
      </c>
      <c r="C79" s="147" t="s">
        <v>470</v>
      </c>
      <c r="D79" s="147" t="s">
        <v>454</v>
      </c>
      <c r="E79" s="264">
        <v>0.12259</v>
      </c>
      <c r="F79" s="264">
        <v>0.12168</v>
      </c>
      <c r="G79" s="264">
        <v>6E-05</v>
      </c>
      <c r="H79" s="264">
        <v>0.00085</v>
      </c>
    </row>
    <row r="80" spans="2:8" s="114" customFormat="1" ht="15">
      <c r="B80" s="509"/>
      <c r="C80" s="147" t="s">
        <v>471</v>
      </c>
      <c r="D80" s="147" t="s">
        <v>454</v>
      </c>
      <c r="E80" s="264">
        <v>0.0727</v>
      </c>
      <c r="F80" s="264">
        <v>0.07226</v>
      </c>
      <c r="G80" s="264">
        <v>3E-05</v>
      </c>
      <c r="H80" s="264">
        <v>0.00041</v>
      </c>
    </row>
    <row r="81" spans="2:8" s="114" customFormat="1" ht="15">
      <c r="B81" s="509"/>
      <c r="C81" s="147" t="s">
        <v>472</v>
      </c>
      <c r="D81" s="147" t="s">
        <v>454</v>
      </c>
      <c r="E81" s="264">
        <v>0.10259</v>
      </c>
      <c r="F81" s="264">
        <v>0.10187</v>
      </c>
      <c r="G81" s="264">
        <v>5E-05</v>
      </c>
      <c r="H81" s="264">
        <v>0.00067</v>
      </c>
    </row>
    <row r="82" spans="2:8" s="114" customFormat="1" ht="15">
      <c r="B82" s="509"/>
      <c r="C82" s="147" t="s">
        <v>473</v>
      </c>
      <c r="D82" s="147" t="s">
        <v>454</v>
      </c>
      <c r="E82" s="264">
        <v>0.0278</v>
      </c>
      <c r="F82" s="264">
        <v>0.0274</v>
      </c>
      <c r="G82" s="264">
        <v>2E-05</v>
      </c>
      <c r="H82" s="264">
        <v>0.00038</v>
      </c>
    </row>
    <row r="83" s="114" customFormat="1" ht="15"/>
    <row r="84" s="114" customFormat="1" ht="15"/>
    <row r="85" s="114" customFormat="1" ht="15"/>
    <row r="86" spans="2:8" s="114" customFormat="1" ht="18">
      <c r="B86" s="146" t="s">
        <v>187</v>
      </c>
      <c r="C86" s="146" t="s">
        <v>237</v>
      </c>
      <c r="D86" s="146" t="s">
        <v>189</v>
      </c>
      <c r="E86" s="147" t="s">
        <v>190</v>
      </c>
      <c r="F86" s="147" t="s">
        <v>191</v>
      </c>
      <c r="G86" s="147" t="s">
        <v>192</v>
      </c>
      <c r="H86" s="147" t="s">
        <v>193</v>
      </c>
    </row>
    <row r="87" spans="2:8" s="114" customFormat="1" ht="15">
      <c r="B87" s="509" t="s">
        <v>474</v>
      </c>
      <c r="C87" s="147" t="s">
        <v>475</v>
      </c>
      <c r="D87" s="147" t="s">
        <v>454</v>
      </c>
      <c r="E87" s="262">
        <v>0.046779999999999995</v>
      </c>
      <c r="F87" s="262">
        <v>0.04636</v>
      </c>
      <c r="G87" s="262">
        <v>6E-05</v>
      </c>
      <c r="H87" s="262">
        <v>0.00036</v>
      </c>
    </row>
    <row r="88" spans="2:8" s="114" customFormat="1" ht="14.25">
      <c r="B88" s="509"/>
      <c r="C88" s="147" t="s">
        <v>476</v>
      </c>
      <c r="D88" s="147" t="s">
        <v>454</v>
      </c>
      <c r="E88" s="262">
        <v>0.01225</v>
      </c>
      <c r="F88" s="262">
        <v>0.01216</v>
      </c>
      <c r="G88" s="262">
        <v>2E-05</v>
      </c>
      <c r="H88" s="262">
        <v>7E-05</v>
      </c>
    </row>
    <row r="89" spans="2:8" s="114" customFormat="1" ht="14.25">
      <c r="B89" s="509"/>
      <c r="C89" s="147" t="s">
        <v>477</v>
      </c>
      <c r="D89" s="147" t="s">
        <v>454</v>
      </c>
      <c r="E89" s="262">
        <v>0.04446</v>
      </c>
      <c r="F89" s="262">
        <v>0.04412</v>
      </c>
      <c r="G89" s="262">
        <v>8E-05</v>
      </c>
      <c r="H89" s="262">
        <v>0.00026</v>
      </c>
    </row>
    <row r="90" spans="2:8" s="114" customFormat="1" ht="14.25">
      <c r="B90" s="509"/>
      <c r="C90" s="147" t="s">
        <v>478</v>
      </c>
      <c r="D90" s="147" t="s">
        <v>454</v>
      </c>
      <c r="E90" s="262">
        <v>0.04674</v>
      </c>
      <c r="F90" s="262">
        <v>0.04638</v>
      </c>
      <c r="G90" s="262">
        <v>8E-05</v>
      </c>
      <c r="H90" s="262">
        <v>0.00028</v>
      </c>
    </row>
    <row r="91" spans="2:13" s="114" customFormat="1" ht="14.25">
      <c r="B91" s="113"/>
      <c r="C91" s="113"/>
      <c r="D91" s="113"/>
      <c r="E91" s="113"/>
      <c r="F91" s="113"/>
      <c r="G91" s="113"/>
      <c r="H91" s="113"/>
      <c r="I91" s="113"/>
      <c r="J91" s="113"/>
      <c r="K91" s="113"/>
      <c r="L91" s="113"/>
      <c r="M91" s="113"/>
    </row>
    <row r="92" spans="2:63" ht="15">
      <c r="B92" s="578" t="s">
        <v>120</v>
      </c>
      <c r="C92" s="578"/>
      <c r="D92" s="578"/>
      <c r="E92" s="578"/>
      <c r="F92" s="578"/>
      <c r="G92" s="578"/>
      <c r="H92" s="578"/>
      <c r="I92" s="578"/>
      <c r="J92" s="578"/>
      <c r="K92" s="578"/>
      <c r="L92" s="578"/>
      <c r="M92" s="578"/>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c r="BI92" s="209"/>
      <c r="BJ92" s="209"/>
      <c r="BK92" s="209"/>
    </row>
    <row r="93" spans="2:63" ht="15.75" customHeight="1">
      <c r="B93" s="579" t="s">
        <v>692</v>
      </c>
      <c r="C93" s="579"/>
      <c r="D93" s="579"/>
      <c r="E93" s="579"/>
      <c r="F93" s="579"/>
      <c r="G93" s="579"/>
      <c r="H93" s="579"/>
      <c r="I93" s="580"/>
      <c r="J93" s="580"/>
      <c r="K93" s="580"/>
      <c r="L93" s="580"/>
      <c r="M93" s="322"/>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row>
    <row r="94" spans="2:63" ht="16.5" customHeight="1">
      <c r="B94" s="581" t="s">
        <v>693</v>
      </c>
      <c r="C94" s="581"/>
      <c r="D94" s="581"/>
      <c r="E94" s="581"/>
      <c r="F94" s="581"/>
      <c r="G94" s="581"/>
      <c r="H94" s="581"/>
      <c r="I94" s="581"/>
      <c r="J94" s="581"/>
      <c r="K94" s="581"/>
      <c r="L94" s="581"/>
      <c r="M94" s="581"/>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row>
    <row r="95" spans="2:12" s="152" customFormat="1" ht="14.25">
      <c r="B95" s="475" t="s">
        <v>750</v>
      </c>
      <c r="C95" s="475"/>
      <c r="D95" s="475"/>
      <c r="E95" s="475"/>
      <c r="F95" s="475"/>
      <c r="G95" s="475"/>
      <c r="H95" s="475"/>
      <c r="I95" s="475"/>
      <c r="J95" s="475"/>
      <c r="K95" s="475"/>
      <c r="L95" s="321"/>
    </row>
    <row r="96" spans="2:12" s="160" customFormat="1" ht="6">
      <c r="B96" s="394"/>
      <c r="C96" s="394"/>
      <c r="D96" s="394"/>
      <c r="E96" s="394"/>
      <c r="F96" s="394"/>
      <c r="G96" s="394"/>
      <c r="H96" s="394"/>
      <c r="I96" s="394"/>
      <c r="J96" s="394"/>
      <c r="K96" s="394"/>
      <c r="L96" s="394"/>
    </row>
    <row r="97" spans="2:13" s="152" customFormat="1" ht="21.75" customHeight="1">
      <c r="B97" s="478" t="s">
        <v>752</v>
      </c>
      <c r="C97" s="478"/>
      <c r="D97" s="478"/>
      <c r="E97" s="478"/>
      <c r="F97" s="478"/>
      <c r="G97" s="478"/>
      <c r="H97" s="478"/>
      <c r="I97" s="528"/>
      <c r="J97" s="528"/>
      <c r="K97" s="528"/>
      <c r="L97" s="528"/>
      <c r="M97" s="172"/>
    </row>
    <row r="98" spans="2:13" s="152" customFormat="1" ht="18" customHeight="1">
      <c r="B98" s="435" t="s">
        <v>753</v>
      </c>
      <c r="C98" s="435"/>
      <c r="D98" s="435"/>
      <c r="E98" s="435"/>
      <c r="F98" s="435"/>
      <c r="G98" s="435"/>
      <c r="H98" s="435"/>
      <c r="I98" s="435"/>
      <c r="J98" s="435"/>
      <c r="K98" s="435"/>
      <c r="L98" s="435"/>
      <c r="M98" s="435"/>
    </row>
    <row r="99" spans="2:13" s="152" customFormat="1" ht="20.25" customHeight="1">
      <c r="B99" s="435"/>
      <c r="C99" s="435"/>
      <c r="D99" s="435"/>
      <c r="E99" s="435"/>
      <c r="F99" s="435"/>
      <c r="G99" s="435"/>
      <c r="H99" s="435"/>
      <c r="I99" s="435"/>
      <c r="J99" s="435"/>
      <c r="K99" s="435"/>
      <c r="L99" s="435"/>
      <c r="M99" s="435"/>
    </row>
    <row r="100" spans="2:63" ht="14.25">
      <c r="B100" s="332"/>
      <c r="C100" s="332"/>
      <c r="D100" s="332"/>
      <c r="E100" s="332"/>
      <c r="F100" s="332"/>
      <c r="G100" s="332"/>
      <c r="H100" s="332"/>
      <c r="I100" s="332"/>
      <c r="J100" s="332"/>
      <c r="K100" s="332"/>
      <c r="L100" s="332"/>
      <c r="M100" s="332"/>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row>
    <row r="101" spans="2:63" ht="14.25">
      <c r="B101" s="577" t="s">
        <v>640</v>
      </c>
      <c r="C101" s="577"/>
      <c r="D101" s="577"/>
      <c r="E101" s="577"/>
      <c r="F101" s="577"/>
      <c r="G101" s="577"/>
      <c r="H101" s="577"/>
      <c r="I101" s="577"/>
      <c r="J101" s="577"/>
      <c r="K101" s="577"/>
      <c r="L101" s="577"/>
      <c r="M101" s="577"/>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c r="BI101" s="209"/>
      <c r="BJ101" s="209"/>
      <c r="BK101" s="209"/>
    </row>
    <row r="102" spans="2:63" ht="14.25">
      <c r="B102" s="566"/>
      <c r="C102" s="566"/>
      <c r="D102" s="566"/>
      <c r="E102" s="566"/>
      <c r="F102" s="566"/>
      <c r="G102" s="566"/>
      <c r="H102" s="566"/>
      <c r="I102" s="566"/>
      <c r="J102" s="566"/>
      <c r="K102" s="566"/>
      <c r="L102" s="566"/>
      <c r="M102" s="566"/>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c r="BI102" s="209"/>
      <c r="BJ102" s="209"/>
      <c r="BK102" s="209"/>
    </row>
    <row r="103" spans="29:63" ht="14.25">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c r="BI103" s="209"/>
      <c r="BJ103" s="209"/>
      <c r="BK103" s="209"/>
    </row>
    <row r="104" spans="29:63" ht="14.25">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row>
    <row r="105" spans="29:63" ht="14.25">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row>
    <row r="106" spans="29:63" ht="14.25">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c r="BI106" s="209"/>
      <c r="BJ106" s="209"/>
      <c r="BK106" s="209"/>
    </row>
    <row r="107" spans="29:63" ht="14.25">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row>
    <row r="108" spans="29:63" ht="14.25">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row>
    <row r="109" spans="29:63" ht="14.25">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row>
    <row r="110" spans="29:63" ht="14.25">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row>
    <row r="111" spans="29:63" ht="14.25">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row>
    <row r="112" spans="29:63" ht="14.25">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c r="BI112" s="209"/>
      <c r="BJ112" s="209"/>
      <c r="BK112" s="209"/>
    </row>
    <row r="113" spans="29:63" ht="14.25">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row>
    <row r="114" spans="29:63" ht="14.25">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row>
    <row r="115" spans="29:63" ht="14.25">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row>
    <row r="116" spans="29:63" ht="14.25">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row>
    <row r="117" spans="29:63" ht="14.25">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row>
    <row r="118" spans="29:63" ht="14.25">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row>
    <row r="119" spans="29:63" ht="14.25">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c r="BI119" s="209"/>
      <c r="BJ119" s="209"/>
      <c r="BK119" s="209"/>
    </row>
    <row r="120" spans="29:63" ht="14.25">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c r="BI120" s="209"/>
      <c r="BJ120" s="209"/>
      <c r="BK120" s="209"/>
    </row>
    <row r="121" spans="29:63" ht="14.25">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c r="BI121" s="209"/>
      <c r="BJ121" s="209"/>
      <c r="BK121" s="209"/>
    </row>
    <row r="122" spans="29:63" ht="14.25">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c r="BI122" s="209"/>
      <c r="BJ122" s="209"/>
      <c r="BK122" s="209"/>
    </row>
    <row r="123" spans="29:63" ht="14.25">
      <c r="AC123" s="209"/>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row>
    <row r="124" spans="29:63" ht="14.25">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c r="BI124" s="209"/>
      <c r="BJ124" s="209"/>
      <c r="BK124" s="209"/>
    </row>
    <row r="125" spans="29:63" ht="14.25">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row>
    <row r="126" spans="29:63" ht="14.25">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c r="BI126" s="209"/>
      <c r="BJ126" s="209"/>
      <c r="BK126" s="209"/>
    </row>
    <row r="127" spans="29:63" ht="14.25">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c r="BI127" s="209"/>
      <c r="BJ127" s="209"/>
      <c r="BK127" s="209"/>
    </row>
    <row r="128" spans="29:63" ht="14.25">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209"/>
      <c r="BJ128" s="209"/>
      <c r="BK128" s="209"/>
    </row>
    <row r="129" spans="29:63" ht="14.25">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c r="BI129" s="209"/>
      <c r="BJ129" s="209"/>
      <c r="BK129" s="209"/>
    </row>
    <row r="130" spans="29:63" ht="14.25">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c r="BI130" s="209"/>
      <c r="BJ130" s="209"/>
      <c r="BK130" s="209"/>
    </row>
    <row r="131" spans="29:63" ht="14.25">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c r="BI131" s="209"/>
      <c r="BJ131" s="209"/>
      <c r="BK131" s="209"/>
    </row>
    <row r="132" spans="29:63" ht="14.25">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row>
    <row r="133" spans="29:63" ht="14.25">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c r="BI133" s="209"/>
      <c r="BJ133" s="209"/>
      <c r="BK133" s="209"/>
    </row>
    <row r="134" spans="29:63" ht="14.25">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c r="BI134" s="209"/>
      <c r="BJ134" s="209"/>
      <c r="BK134" s="209"/>
    </row>
    <row r="135" spans="29:63" ht="14.25">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c r="BI135" s="209"/>
      <c r="BJ135" s="209"/>
      <c r="BK135" s="209"/>
    </row>
    <row r="136" spans="29:63" ht="14.25">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row>
    <row r="137" spans="29:63" ht="14.25">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c r="BI137" s="209"/>
      <c r="BJ137" s="209"/>
      <c r="BK137" s="209"/>
    </row>
    <row r="138" spans="29:63" ht="14.25">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row>
    <row r="139" spans="29:63" ht="14.25">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row>
    <row r="140" spans="29:63" ht="14.25">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row>
    <row r="141" spans="29:63" ht="14.25">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c r="BI141" s="209"/>
      <c r="BJ141" s="209"/>
      <c r="BK141" s="209"/>
    </row>
    <row r="142" spans="29:63" ht="14.25">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row>
    <row r="143" spans="29:63" ht="14.25">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c r="BI143" s="209"/>
      <c r="BJ143" s="209"/>
      <c r="BK143" s="209"/>
    </row>
    <row r="144" spans="29:63" ht="14.25">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c r="BI144" s="209"/>
      <c r="BJ144" s="209"/>
      <c r="BK144" s="209"/>
    </row>
    <row r="145" spans="29:63" ht="14.25">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c r="BI145" s="209"/>
      <c r="BJ145" s="209"/>
      <c r="BK145" s="209"/>
    </row>
    <row r="146" spans="29:63" ht="14.25">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c r="BI146" s="209"/>
      <c r="BJ146" s="209"/>
      <c r="BK146" s="209"/>
    </row>
    <row r="147" spans="29:63" ht="14.25">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row>
    <row r="148" spans="29:63" ht="14.25">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row>
  </sheetData>
  <sheetProtection/>
  <mergeCells count="64">
    <mergeCell ref="B95:K95"/>
    <mergeCell ref="B97:L97"/>
    <mergeCell ref="B98:M99"/>
    <mergeCell ref="B92:M92"/>
    <mergeCell ref="B93:L93"/>
    <mergeCell ref="B94:M94"/>
    <mergeCell ref="B101:M101"/>
    <mergeCell ref="Q23:T23"/>
    <mergeCell ref="U23:X23"/>
    <mergeCell ref="C61:C62"/>
    <mergeCell ref="B59:B66"/>
    <mergeCell ref="C53:C54"/>
    <mergeCell ref="M45:P45"/>
    <mergeCell ref="C47:C48"/>
    <mergeCell ref="B71:B74"/>
    <mergeCell ref="C73:C74"/>
    <mergeCell ref="B47:B54"/>
    <mergeCell ref="I23:L23"/>
    <mergeCell ref="M23:P23"/>
    <mergeCell ref="C25:C26"/>
    <mergeCell ref="C27:C28"/>
    <mergeCell ref="C59:C60"/>
    <mergeCell ref="C29:C30"/>
    <mergeCell ref="C31:C32"/>
    <mergeCell ref="C35:C36"/>
    <mergeCell ref="C37:C38"/>
    <mergeCell ref="C49:C50"/>
    <mergeCell ref="C51:C52"/>
    <mergeCell ref="AC45:AF45"/>
    <mergeCell ref="AG45:AJ45"/>
    <mergeCell ref="Q45:T45"/>
    <mergeCell ref="I45:L45"/>
    <mergeCell ref="U45:X45"/>
    <mergeCell ref="E45:H45"/>
    <mergeCell ref="B16:M16"/>
    <mergeCell ref="C39:C40"/>
    <mergeCell ref="B15:M15"/>
    <mergeCell ref="B17:M17"/>
    <mergeCell ref="Y45:AB45"/>
    <mergeCell ref="M1:R1"/>
    <mergeCell ref="A2:F2"/>
    <mergeCell ref="C41:C42"/>
    <mergeCell ref="C33:C34"/>
    <mergeCell ref="B25:B42"/>
    <mergeCell ref="B18:M18"/>
    <mergeCell ref="E23:H23"/>
    <mergeCell ref="B19:M19"/>
    <mergeCell ref="A1:F1"/>
    <mergeCell ref="B87:B90"/>
    <mergeCell ref="B79:B82"/>
    <mergeCell ref="C65:C66"/>
    <mergeCell ref="C71:C72"/>
    <mergeCell ref="C63:C64"/>
    <mergeCell ref="G1:L1"/>
    <mergeCell ref="S1:X1"/>
    <mergeCell ref="Y1:AD1"/>
    <mergeCell ref="B102:M102"/>
    <mergeCell ref="B8:M8"/>
    <mergeCell ref="B9:M9"/>
    <mergeCell ref="B10:M10"/>
    <mergeCell ref="B12:M12"/>
    <mergeCell ref="B20:M20"/>
    <mergeCell ref="B13:M13"/>
    <mergeCell ref="B14:M14"/>
  </mergeCells>
  <conditionalFormatting sqref="Q27:T42">
    <cfRule type="expression" priority="9" dxfId="0">
      <formula>IF(Q27="",TRUE,FALSE)</formula>
    </cfRule>
  </conditionalFormatting>
  <conditionalFormatting sqref="U25:X42">
    <cfRule type="expression" priority="5" dxfId="0">
      <formula>IF(U25="",TRUE,FALSE)</formula>
    </cfRule>
  </conditionalFormatting>
  <conditionalFormatting sqref="Q25:T26">
    <cfRule type="expression" priority="4" dxfId="0">
      <formula>IF(Q25="",TRUE,FALSE)</formula>
    </cfRule>
  </conditionalFormatting>
  <conditionalFormatting sqref="AC47:AF54">
    <cfRule type="expression" priority="3" dxfId="0">
      <formula>IF(AC47="",TRUE,FALSE)</formula>
    </cfRule>
  </conditionalFormatting>
  <conditionalFormatting sqref="AG47:AJ48">
    <cfRule type="expression" priority="2" dxfId="0">
      <formula>IF(AG47="",TRUE,FALSE)</formula>
    </cfRule>
  </conditionalFormatting>
  <conditionalFormatting sqref="AG49:AJ54">
    <cfRule type="expression" priority="1" dxfId="0">
      <formula>IF(AG49="",TRUE,FALSE)</formula>
    </cfRule>
  </conditionalFormatting>
  <hyperlinks>
    <hyperlink ref="A3" location="Index!A1" display="Index"/>
  </hyperlinks>
  <printOptions/>
  <pageMargins left="0.7" right="0.7" top="0.75" bottom="0.75" header="0.3" footer="0.3"/>
  <pageSetup fitToHeight="0" fitToWidth="1" horizontalDpi="600" verticalDpi="600" orientation="landscape" paperSize="9" scale="33" r:id="rId3"/>
  <legacyDrawing r:id="rId2"/>
</worksheet>
</file>

<file path=xl/worksheets/sheet17.xml><?xml version="1.0" encoding="utf-8"?>
<worksheet xmlns="http://schemas.openxmlformats.org/spreadsheetml/2006/main" xmlns:r="http://schemas.openxmlformats.org/officeDocument/2006/relationships">
  <sheetPr>
    <tabColor theme="5" tint="0.39998000860214233"/>
    <pageSetUpPr fitToPage="1"/>
  </sheetPr>
  <dimension ref="A1:AR188"/>
  <sheetViews>
    <sheetView zoomScale="95" zoomScaleNormal="9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11.140625" defaultRowHeight="15"/>
  <cols>
    <col min="1" max="1" width="5.7109375" style="37" bestFit="1" customWidth="1"/>
    <col min="2" max="2" width="25.8515625" style="35" customWidth="1"/>
    <col min="3" max="3" width="26.28125" style="210" customWidth="1"/>
    <col min="4" max="4" width="23.421875" style="35" customWidth="1"/>
    <col min="5" max="6" width="13.28125" style="35" customWidth="1"/>
    <col min="7" max="7" width="17.57421875" style="35" bestFit="1" customWidth="1"/>
    <col min="8" max="13" width="13.28125" style="35" customWidth="1"/>
    <col min="14" max="24" width="13.28125" style="37" customWidth="1"/>
    <col min="25" max="28" width="11.140625" style="35" customWidth="1"/>
    <col min="29" max="29" width="16.00390625" style="35" customWidth="1"/>
    <col min="30" max="30" width="15.00390625" style="35" customWidth="1"/>
    <col min="31" max="31" width="14.140625" style="35" customWidth="1"/>
    <col min="32" max="32" width="12.7109375" style="35" customWidth="1"/>
    <col min="33" max="16384" width="11.140625" style="35" customWidth="1"/>
  </cols>
  <sheetData>
    <row r="1" spans="1:6" s="156" customFormat="1" ht="11.25">
      <c r="A1" s="448" t="str">
        <f>Introduction!$A$1</f>
        <v>UK Government GHG Conversion Factors for Company Reporting</v>
      </c>
      <c r="B1" s="448"/>
      <c r="C1" s="448"/>
      <c r="D1" s="448"/>
      <c r="E1" s="448"/>
      <c r="F1" s="448"/>
    </row>
    <row r="2" spans="1:13" ht="21">
      <c r="A2" s="333" t="str">
        <f ca="1">MID(CELL("filename",$B$2),FIND("]",CELL("filename",$B$2))+1,256)</f>
        <v>Freighting goods</v>
      </c>
      <c r="B2" s="333"/>
      <c r="C2" s="333"/>
      <c r="D2" s="333"/>
      <c r="E2" s="333"/>
      <c r="F2" s="333"/>
      <c r="G2" s="37"/>
      <c r="H2" s="37"/>
      <c r="I2" s="37"/>
      <c r="J2" s="37"/>
      <c r="K2" s="37"/>
      <c r="L2" s="37"/>
      <c r="M2" s="37"/>
    </row>
    <row r="3" spans="1:13" ht="15">
      <c r="A3" s="139" t="s">
        <v>184</v>
      </c>
      <c r="B3" s="37"/>
      <c r="C3" s="51"/>
      <c r="D3" s="37"/>
      <c r="E3" s="37"/>
      <c r="F3" s="37"/>
      <c r="G3" s="37"/>
      <c r="H3" s="37"/>
      <c r="I3" s="37"/>
      <c r="J3" s="37"/>
      <c r="K3" s="37"/>
      <c r="L3" s="37"/>
      <c r="M3" s="37"/>
    </row>
    <row r="4" s="116" customFormat="1" ht="7.5" thickBot="1">
      <c r="C4" s="222"/>
    </row>
    <row r="5" spans="2:13" ht="15.75" thickTop="1">
      <c r="B5" s="4" t="s">
        <v>12</v>
      </c>
      <c r="C5" s="78" t="s">
        <v>11</v>
      </c>
      <c r="D5" s="102" t="s">
        <v>142</v>
      </c>
      <c r="E5" s="55">
        <f>Introduction!$C$5</f>
        <v>43312</v>
      </c>
      <c r="F5" s="102" t="s">
        <v>173</v>
      </c>
      <c r="G5" s="55" t="str">
        <f>Introduction!E5</f>
        <v>Standard Set</v>
      </c>
      <c r="H5" s="37"/>
      <c r="I5" s="37"/>
      <c r="J5" s="37"/>
      <c r="K5" s="37"/>
      <c r="L5" s="37"/>
      <c r="M5" s="37"/>
    </row>
    <row r="6" spans="2:13" ht="15.75" thickBot="1">
      <c r="B6" s="105" t="s">
        <v>135</v>
      </c>
      <c r="C6" s="72" t="s">
        <v>101</v>
      </c>
      <c r="D6" s="93" t="s">
        <v>33</v>
      </c>
      <c r="E6" s="58">
        <f>Introduction!C6</f>
        <v>1</v>
      </c>
      <c r="F6" s="93" t="s">
        <v>20</v>
      </c>
      <c r="G6" s="121">
        <f>UpdateYear</f>
        <v>2017</v>
      </c>
      <c r="H6" s="37"/>
      <c r="I6" s="37"/>
      <c r="J6" s="37"/>
      <c r="K6" s="37"/>
      <c r="L6" s="37"/>
      <c r="M6" s="37"/>
    </row>
    <row r="7" spans="2:13" ht="16.5" thickBot="1" thickTop="1">
      <c r="B7" s="37"/>
      <c r="C7" s="51"/>
      <c r="D7" s="37"/>
      <c r="E7" s="37"/>
      <c r="F7" s="37"/>
      <c r="G7" s="37"/>
      <c r="H7" s="37"/>
      <c r="I7" s="37"/>
      <c r="J7" s="37"/>
      <c r="K7" s="37"/>
      <c r="L7" s="37"/>
      <c r="M7" s="37"/>
    </row>
    <row r="8" spans="2:13" ht="34.5" customHeight="1" thickBot="1" thickTop="1">
      <c r="B8" s="549" t="s">
        <v>615</v>
      </c>
      <c r="C8" s="550"/>
      <c r="D8" s="550"/>
      <c r="E8" s="550"/>
      <c r="F8" s="550"/>
      <c r="G8" s="550"/>
      <c r="H8" s="550"/>
      <c r="I8" s="550"/>
      <c r="J8" s="550"/>
      <c r="K8" s="550"/>
      <c r="L8" s="550"/>
      <c r="M8" s="551"/>
    </row>
    <row r="9" spans="2:13" ht="15.75" thickTop="1">
      <c r="B9" s="432"/>
      <c r="C9" s="552"/>
      <c r="D9" s="552"/>
      <c r="E9" s="552"/>
      <c r="F9" s="552"/>
      <c r="G9" s="552"/>
      <c r="H9" s="552"/>
      <c r="I9" s="552"/>
      <c r="J9" s="552"/>
      <c r="K9" s="552"/>
      <c r="L9" s="552"/>
      <c r="M9" s="552"/>
    </row>
    <row r="10" spans="2:13" s="37" customFormat="1" ht="15" customHeight="1">
      <c r="B10" s="493" t="s">
        <v>174</v>
      </c>
      <c r="C10" s="493"/>
      <c r="D10" s="493"/>
      <c r="E10" s="493"/>
      <c r="F10" s="493"/>
      <c r="G10" s="493"/>
      <c r="H10" s="493"/>
      <c r="I10" s="493"/>
      <c r="J10" s="493"/>
      <c r="K10" s="493"/>
      <c r="L10" s="493"/>
      <c r="M10" s="493"/>
    </row>
    <row r="11" spans="2:13" s="299" customFormat="1" ht="33" customHeight="1">
      <c r="B11" s="583" t="s">
        <v>714</v>
      </c>
      <c r="C11" s="584"/>
      <c r="D11" s="584"/>
      <c r="E11" s="584"/>
      <c r="F11" s="584"/>
      <c r="G11" s="584"/>
      <c r="H11" s="584"/>
      <c r="I11" s="584"/>
      <c r="J11" s="584"/>
      <c r="K11" s="584"/>
      <c r="L11" s="584"/>
      <c r="M11" s="584"/>
    </row>
    <row r="12" spans="2:13" s="209" customFormat="1" ht="19.5" customHeight="1">
      <c r="B12" s="514" t="s">
        <v>751</v>
      </c>
      <c r="C12" s="514"/>
      <c r="D12" s="514"/>
      <c r="E12" s="514"/>
      <c r="F12" s="514"/>
      <c r="G12" s="514"/>
      <c r="H12" s="514"/>
      <c r="I12" s="514"/>
      <c r="J12" s="514"/>
      <c r="K12" s="514"/>
      <c r="L12" s="514"/>
      <c r="M12" s="514"/>
    </row>
    <row r="13" spans="2:13" s="299" customFormat="1" ht="15">
      <c r="B13" s="585" t="s">
        <v>648</v>
      </c>
      <c r="C13" s="585"/>
      <c r="D13" s="585"/>
      <c r="E13" s="585"/>
      <c r="F13" s="585"/>
      <c r="G13" s="585"/>
      <c r="H13" s="585"/>
      <c r="I13" s="585"/>
      <c r="J13" s="585"/>
      <c r="K13" s="585"/>
      <c r="L13" s="585"/>
      <c r="M13" s="585"/>
    </row>
    <row r="14" spans="2:13" s="299" customFormat="1" ht="54" customHeight="1">
      <c r="B14" s="587" t="s">
        <v>616</v>
      </c>
      <c r="C14" s="587"/>
      <c r="D14" s="587"/>
      <c r="E14" s="587"/>
      <c r="F14" s="587"/>
      <c r="G14" s="587"/>
      <c r="H14" s="587"/>
      <c r="I14" s="587"/>
      <c r="J14" s="587"/>
      <c r="K14" s="587"/>
      <c r="L14" s="587"/>
      <c r="M14" s="587"/>
    </row>
    <row r="15" spans="1:44" s="325" customFormat="1" ht="27" customHeight="1">
      <c r="A15" s="326"/>
      <c r="B15" s="544" t="s">
        <v>763</v>
      </c>
      <c r="C15" s="544"/>
      <c r="D15" s="544"/>
      <c r="E15" s="544"/>
      <c r="F15" s="544"/>
      <c r="G15" s="544"/>
      <c r="H15" s="544"/>
      <c r="I15" s="544"/>
      <c r="J15" s="544"/>
      <c r="K15" s="544"/>
      <c r="L15" s="544"/>
      <c r="M15" s="544"/>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row>
    <row r="16" spans="2:13" s="299" customFormat="1" ht="21.75" customHeight="1">
      <c r="B16" s="590" t="s">
        <v>164</v>
      </c>
      <c r="C16" s="590"/>
      <c r="D16" s="590"/>
      <c r="E16" s="590"/>
      <c r="F16" s="590"/>
      <c r="G16" s="590"/>
      <c r="H16" s="590"/>
      <c r="I16" s="590"/>
      <c r="J16" s="590"/>
      <c r="K16" s="590"/>
      <c r="L16" s="590"/>
      <c r="M16" s="590"/>
    </row>
    <row r="17" spans="2:13" s="299" customFormat="1" ht="21" customHeight="1">
      <c r="B17" s="585" t="s">
        <v>617</v>
      </c>
      <c r="C17" s="585"/>
      <c r="D17" s="585"/>
      <c r="E17" s="585"/>
      <c r="F17" s="585"/>
      <c r="G17" s="585"/>
      <c r="H17" s="585"/>
      <c r="I17" s="585"/>
      <c r="J17" s="585"/>
      <c r="K17" s="585"/>
      <c r="L17" s="585"/>
      <c r="M17" s="585"/>
    </row>
    <row r="18" spans="2:13" s="114" customFormat="1" ht="20.25" customHeight="1">
      <c r="B18" s="586" t="s">
        <v>618</v>
      </c>
      <c r="C18" s="586"/>
      <c r="D18" s="586"/>
      <c r="E18" s="586"/>
      <c r="F18" s="586"/>
      <c r="G18" s="586"/>
      <c r="H18" s="586"/>
      <c r="I18" s="586"/>
      <c r="J18" s="586"/>
      <c r="K18" s="586"/>
      <c r="L18" s="586"/>
      <c r="M18" s="586"/>
    </row>
    <row r="19" spans="2:13" s="114" customFormat="1" ht="47.25" customHeight="1">
      <c r="B19" s="586" t="s">
        <v>715</v>
      </c>
      <c r="C19" s="586"/>
      <c r="D19" s="586"/>
      <c r="E19" s="586"/>
      <c r="F19" s="586"/>
      <c r="G19" s="586"/>
      <c r="H19" s="586"/>
      <c r="I19" s="586"/>
      <c r="J19" s="586"/>
      <c r="K19" s="586"/>
      <c r="L19" s="586"/>
      <c r="M19" s="586"/>
    </row>
    <row r="20" spans="2:13" s="114" customFormat="1" ht="31.5" customHeight="1">
      <c r="B20" s="586" t="s">
        <v>619</v>
      </c>
      <c r="C20" s="586"/>
      <c r="D20" s="586"/>
      <c r="E20" s="586"/>
      <c r="F20" s="586"/>
      <c r="G20" s="586"/>
      <c r="H20" s="586"/>
      <c r="I20" s="586"/>
      <c r="J20" s="586"/>
      <c r="K20" s="586"/>
      <c r="L20" s="586"/>
      <c r="M20" s="586"/>
    </row>
    <row r="21" spans="2:15" s="114" customFormat="1" ht="31.5" customHeight="1">
      <c r="B21" s="586" t="s">
        <v>716</v>
      </c>
      <c r="C21" s="586"/>
      <c r="D21" s="586"/>
      <c r="E21" s="586"/>
      <c r="F21" s="586"/>
      <c r="G21" s="586"/>
      <c r="H21" s="586"/>
      <c r="I21" s="586"/>
      <c r="J21" s="586"/>
      <c r="K21" s="586"/>
      <c r="L21" s="586"/>
      <c r="M21" s="586"/>
      <c r="O21" s="271"/>
    </row>
    <row r="22" spans="2:13" s="37" customFormat="1" ht="10.5" customHeight="1">
      <c r="B22" s="187"/>
      <c r="C22" s="204"/>
      <c r="D22" s="187"/>
      <c r="E22" s="187"/>
      <c r="F22" s="187"/>
      <c r="G22" s="187"/>
      <c r="H22" s="187"/>
      <c r="I22" s="187"/>
      <c r="J22" s="187"/>
      <c r="K22" s="187"/>
      <c r="L22" s="187"/>
      <c r="M22" s="187"/>
    </row>
    <row r="23" spans="2:13" s="37" customFormat="1" ht="10.5" customHeight="1">
      <c r="B23" s="193"/>
      <c r="C23" s="208"/>
      <c r="D23" s="193"/>
      <c r="E23" s="193"/>
      <c r="F23" s="193"/>
      <c r="G23" s="193"/>
      <c r="H23" s="193"/>
      <c r="I23" s="193"/>
      <c r="J23" s="193"/>
      <c r="K23" s="193"/>
      <c r="L23" s="193"/>
      <c r="M23" s="193"/>
    </row>
    <row r="24" spans="2:32" s="114" customFormat="1" ht="15" customHeight="1">
      <c r="B24" s="153"/>
      <c r="C24" s="155"/>
      <c r="E24" s="529" t="s">
        <v>335</v>
      </c>
      <c r="F24" s="529"/>
      <c r="G24" s="529"/>
      <c r="H24" s="529"/>
      <c r="I24" s="529" t="s">
        <v>336</v>
      </c>
      <c r="J24" s="529"/>
      <c r="K24" s="529"/>
      <c r="L24" s="529"/>
      <c r="M24" s="529" t="s">
        <v>73</v>
      </c>
      <c r="N24" s="529"/>
      <c r="O24" s="529"/>
      <c r="P24" s="529"/>
      <c r="Q24" s="529" t="s">
        <v>126</v>
      </c>
      <c r="R24" s="529"/>
      <c r="S24" s="529"/>
      <c r="T24" s="529"/>
      <c r="U24" s="529" t="s">
        <v>337</v>
      </c>
      <c r="V24" s="529"/>
      <c r="W24" s="529"/>
      <c r="X24" s="529"/>
      <c r="Y24" s="589" t="s">
        <v>689</v>
      </c>
      <c r="Z24" s="589"/>
      <c r="AA24" s="589"/>
      <c r="AB24" s="589"/>
      <c r="AC24" s="589" t="s">
        <v>690</v>
      </c>
      <c r="AD24" s="589"/>
      <c r="AE24" s="589"/>
      <c r="AF24" s="589"/>
    </row>
    <row r="25" spans="2:32" s="114" customFormat="1" ht="18">
      <c r="B25" s="151" t="s">
        <v>187</v>
      </c>
      <c r="C25" s="223" t="s">
        <v>237</v>
      </c>
      <c r="D25" s="146" t="s">
        <v>189</v>
      </c>
      <c r="E25" s="147" t="s">
        <v>190</v>
      </c>
      <c r="F25" s="147" t="s">
        <v>191</v>
      </c>
      <c r="G25" s="147" t="s">
        <v>192</v>
      </c>
      <c r="H25" s="147" t="s">
        <v>193</v>
      </c>
      <c r="I25" s="147" t="s">
        <v>190</v>
      </c>
      <c r="J25" s="147" t="s">
        <v>191</v>
      </c>
      <c r="K25" s="147" t="s">
        <v>192</v>
      </c>
      <c r="L25" s="147" t="s">
        <v>193</v>
      </c>
      <c r="M25" s="147" t="s">
        <v>190</v>
      </c>
      <c r="N25" s="147" t="s">
        <v>191</v>
      </c>
      <c r="O25" s="147" t="s">
        <v>192</v>
      </c>
      <c r="P25" s="147" t="s">
        <v>193</v>
      </c>
      <c r="Q25" s="147" t="s">
        <v>190</v>
      </c>
      <c r="R25" s="147" t="s">
        <v>191</v>
      </c>
      <c r="S25" s="147" t="s">
        <v>192</v>
      </c>
      <c r="T25" s="147" t="s">
        <v>193</v>
      </c>
      <c r="U25" s="147" t="s">
        <v>190</v>
      </c>
      <c r="V25" s="147" t="s">
        <v>191</v>
      </c>
      <c r="W25" s="147" t="s">
        <v>192</v>
      </c>
      <c r="X25" s="147" t="s">
        <v>193</v>
      </c>
      <c r="Y25" s="312" t="s">
        <v>190</v>
      </c>
      <c r="Z25" s="312" t="s">
        <v>191</v>
      </c>
      <c r="AA25" s="312" t="s">
        <v>192</v>
      </c>
      <c r="AB25" s="312" t="s">
        <v>193</v>
      </c>
      <c r="AC25" s="312" t="s">
        <v>190</v>
      </c>
      <c r="AD25" s="312" t="s">
        <v>191</v>
      </c>
      <c r="AE25" s="312" t="s">
        <v>192</v>
      </c>
      <c r="AF25" s="312" t="s">
        <v>193</v>
      </c>
    </row>
    <row r="26" spans="2:32" s="114" customFormat="1" ht="15">
      <c r="B26" s="510" t="s">
        <v>360</v>
      </c>
      <c r="C26" s="512" t="s">
        <v>361</v>
      </c>
      <c r="D26" s="147" t="s">
        <v>479</v>
      </c>
      <c r="E26" s="261">
        <v>0.6337778766408344</v>
      </c>
      <c r="F26" s="261">
        <v>0.6258113331961951</v>
      </c>
      <c r="G26" s="261">
        <v>6.288412528462616E-05</v>
      </c>
      <c r="H26" s="261">
        <v>0.007903659319354618</v>
      </c>
      <c r="I26" s="261">
        <v>1.012294608774583</v>
      </c>
      <c r="J26" s="261">
        <v>1.0047898164374074</v>
      </c>
      <c r="K26" s="261">
        <v>0.002270211299446638</v>
      </c>
      <c r="L26" s="261">
        <v>0.005234581037728987</v>
      </c>
      <c r="M26" s="254"/>
      <c r="N26" s="254"/>
      <c r="O26" s="254"/>
      <c r="P26" s="254"/>
      <c r="Q26" s="254"/>
      <c r="R26" s="254"/>
      <c r="S26" s="254"/>
      <c r="T26" s="254"/>
      <c r="U26" s="254"/>
      <c r="V26" s="254"/>
      <c r="W26" s="254"/>
      <c r="X26" s="254"/>
      <c r="Y26" s="254"/>
      <c r="Z26" s="254"/>
      <c r="AA26" s="254"/>
      <c r="AB26" s="254"/>
      <c r="AC26" s="261">
        <v>0.41206000000000004</v>
      </c>
      <c r="AD26" s="261">
        <v>0.40888</v>
      </c>
      <c r="AE26" s="261">
        <v>0.00073</v>
      </c>
      <c r="AF26" s="261">
        <v>0.00245</v>
      </c>
    </row>
    <row r="27" spans="2:32" s="114" customFormat="1" ht="15">
      <c r="B27" s="510"/>
      <c r="C27" s="512"/>
      <c r="D27" s="147" t="s">
        <v>129</v>
      </c>
      <c r="E27" s="261">
        <v>0.14958434748321314</v>
      </c>
      <c r="F27" s="261">
        <v>0.1477040827299227</v>
      </c>
      <c r="G27" s="261">
        <v>1.4841920481052287E-05</v>
      </c>
      <c r="H27" s="261">
        <v>0.0018654228328094083</v>
      </c>
      <c r="I27" s="261">
        <v>0.23827051146874867</v>
      </c>
      <c r="J27" s="261">
        <v>0.23650405860695753</v>
      </c>
      <c r="K27" s="261">
        <v>0.0005343547251684866</v>
      </c>
      <c r="L27" s="261">
        <v>0.0012320981366226308</v>
      </c>
      <c r="M27" s="254"/>
      <c r="N27" s="254"/>
      <c r="O27" s="254"/>
      <c r="P27" s="254"/>
      <c r="Q27" s="254"/>
      <c r="R27" s="254"/>
      <c r="S27" s="254"/>
      <c r="T27" s="254"/>
      <c r="U27" s="254"/>
      <c r="V27" s="254"/>
      <c r="W27" s="254"/>
      <c r="X27" s="254"/>
      <c r="Y27" s="254"/>
      <c r="Z27" s="254"/>
      <c r="AA27" s="254"/>
      <c r="AB27" s="254"/>
      <c r="AC27" s="261">
        <v>0.06303</v>
      </c>
      <c r="AD27" s="261">
        <v>0.06254</v>
      </c>
      <c r="AE27" s="261">
        <v>0.00011</v>
      </c>
      <c r="AF27" s="261">
        <v>0.00038</v>
      </c>
    </row>
    <row r="28" spans="2:32" s="114" customFormat="1" ht="15">
      <c r="B28" s="510"/>
      <c r="C28" s="512"/>
      <c r="D28" s="147" t="s">
        <v>340</v>
      </c>
      <c r="E28" s="261">
        <v>0.2407326721160242</v>
      </c>
      <c r="F28" s="261">
        <v>0.23770667931690473</v>
      </c>
      <c r="G28" s="261">
        <v>2.3885755674658613E-05</v>
      </c>
      <c r="H28" s="261">
        <v>0.0030021070434448245</v>
      </c>
      <c r="I28" s="261">
        <v>0.3834592180091619</v>
      </c>
      <c r="J28" s="261">
        <v>0.3806163876947555</v>
      </c>
      <c r="K28" s="261">
        <v>0.0008599605708215529</v>
      </c>
      <c r="L28" s="261">
        <v>0.0019828697435848113</v>
      </c>
      <c r="M28" s="254"/>
      <c r="N28" s="254"/>
      <c r="O28" s="254"/>
      <c r="P28" s="254"/>
      <c r="Q28" s="254"/>
      <c r="R28" s="254"/>
      <c r="S28" s="254"/>
      <c r="T28" s="254"/>
      <c r="U28" s="254"/>
      <c r="V28" s="254"/>
      <c r="W28" s="254"/>
      <c r="X28" s="254"/>
      <c r="Y28" s="254"/>
      <c r="Z28" s="254"/>
      <c r="AA28" s="254"/>
      <c r="AB28" s="254"/>
      <c r="AC28" s="261">
        <v>0.10143695232000001</v>
      </c>
      <c r="AD28" s="261">
        <v>0.10064837376</v>
      </c>
      <c r="AE28" s="261">
        <v>0.00017702784000000002</v>
      </c>
      <c r="AF28" s="261">
        <v>0.00061155072</v>
      </c>
    </row>
    <row r="29" spans="2:32" s="114" customFormat="1" ht="15">
      <c r="B29" s="510"/>
      <c r="C29" s="512" t="s">
        <v>362</v>
      </c>
      <c r="D29" s="147" t="s">
        <v>479</v>
      </c>
      <c r="E29" s="261">
        <v>0.6528694197580623</v>
      </c>
      <c r="F29" s="261">
        <v>0.647653302604339</v>
      </c>
      <c r="G29" s="261">
        <v>4.117356126573921E-05</v>
      </c>
      <c r="H29" s="261">
        <v>0.005174943592457614</v>
      </c>
      <c r="I29" s="261">
        <v>1.0068371699096867</v>
      </c>
      <c r="J29" s="261">
        <v>1.0001330737512084</v>
      </c>
      <c r="K29" s="261">
        <v>0.0020279994659095383</v>
      </c>
      <c r="L29" s="261">
        <v>0.00467609669256873</v>
      </c>
      <c r="M29" s="254"/>
      <c r="N29" s="254"/>
      <c r="O29" s="254"/>
      <c r="P29" s="254"/>
      <c r="Q29" s="254"/>
      <c r="R29" s="254"/>
      <c r="S29" s="254"/>
      <c r="T29" s="254"/>
      <c r="U29" s="254"/>
      <c r="V29" s="254"/>
      <c r="W29" s="254"/>
      <c r="X29" s="254"/>
      <c r="Y29" s="254"/>
      <c r="Z29" s="254"/>
      <c r="AA29" s="254"/>
      <c r="AB29" s="254"/>
      <c r="AC29" s="261">
        <v>0.39798999999999995</v>
      </c>
      <c r="AD29" s="261">
        <v>0.39492</v>
      </c>
      <c r="AE29" s="261">
        <v>0.0007</v>
      </c>
      <c r="AF29" s="261">
        <v>0.00237</v>
      </c>
    </row>
    <row r="30" spans="2:32" s="114" customFormat="1" ht="15">
      <c r="B30" s="510"/>
      <c r="C30" s="512"/>
      <c r="D30" s="147" t="s">
        <v>129</v>
      </c>
      <c r="E30" s="261">
        <v>0.23534121690422938</v>
      </c>
      <c r="F30" s="261">
        <v>0.23346095215093893</v>
      </c>
      <c r="G30" s="261">
        <v>1.4841920481052287E-05</v>
      </c>
      <c r="H30" s="261">
        <v>0.0018654228328094083</v>
      </c>
      <c r="I30" s="261">
        <v>0.2652901089277239</v>
      </c>
      <c r="J30" s="261">
        <v>0.2635236560659328</v>
      </c>
      <c r="K30" s="261">
        <v>0.0005343547251684866</v>
      </c>
      <c r="L30" s="261">
        <v>0.0012320981366226308</v>
      </c>
      <c r="M30" s="254"/>
      <c r="N30" s="254"/>
      <c r="O30" s="254"/>
      <c r="P30" s="254"/>
      <c r="Q30" s="254"/>
      <c r="R30" s="254"/>
      <c r="S30" s="254"/>
      <c r="T30" s="254"/>
      <c r="U30" s="254"/>
      <c r="V30" s="254"/>
      <c r="W30" s="254"/>
      <c r="X30" s="254"/>
      <c r="Y30" s="254"/>
      <c r="Z30" s="254"/>
      <c r="AA30" s="254"/>
      <c r="AB30" s="254"/>
      <c r="AC30" s="261">
        <v>0.08549</v>
      </c>
      <c r="AD30" s="261">
        <v>0.08483</v>
      </c>
      <c r="AE30" s="261">
        <v>0.00015</v>
      </c>
      <c r="AF30" s="261">
        <v>0.00051</v>
      </c>
    </row>
    <row r="31" spans="2:32" s="114" customFormat="1" ht="15">
      <c r="B31" s="510"/>
      <c r="C31" s="512"/>
      <c r="D31" s="147" t="s">
        <v>340</v>
      </c>
      <c r="E31" s="261">
        <v>0.37874497537752017</v>
      </c>
      <c r="F31" s="261">
        <v>0.3757189825784007</v>
      </c>
      <c r="G31" s="261">
        <v>2.3885755674658613E-05</v>
      </c>
      <c r="H31" s="261">
        <v>0.0030021070434448245</v>
      </c>
      <c r="I31" s="261">
        <v>0.42694304506217895</v>
      </c>
      <c r="J31" s="261">
        <v>0.4241002147477726</v>
      </c>
      <c r="K31" s="261">
        <v>0.0008599605708215529</v>
      </c>
      <c r="L31" s="261">
        <v>0.0019828697435848113</v>
      </c>
      <c r="M31" s="254"/>
      <c r="N31" s="254"/>
      <c r="O31" s="254"/>
      <c r="P31" s="254"/>
      <c r="Q31" s="254"/>
      <c r="R31" s="254"/>
      <c r="S31" s="254"/>
      <c r="T31" s="254"/>
      <c r="U31" s="254"/>
      <c r="V31" s="254"/>
      <c r="W31" s="254"/>
      <c r="X31" s="254"/>
      <c r="Y31" s="254"/>
      <c r="Z31" s="254"/>
      <c r="AA31" s="254"/>
      <c r="AB31" s="254"/>
      <c r="AC31" s="261">
        <v>0.13758281856000001</v>
      </c>
      <c r="AD31" s="261">
        <v>0.13652065152</v>
      </c>
      <c r="AE31" s="261">
        <v>0.0002414016</v>
      </c>
      <c r="AF31" s="261">
        <v>0.0008207654400000001</v>
      </c>
    </row>
    <row r="32" spans="2:32" s="114" customFormat="1" ht="15">
      <c r="B32" s="510"/>
      <c r="C32" s="512" t="s">
        <v>363</v>
      </c>
      <c r="D32" s="147" t="s">
        <v>479</v>
      </c>
      <c r="E32" s="261">
        <v>0.5175700774762579</v>
      </c>
      <c r="F32" s="261">
        <v>0.5140396716745702</v>
      </c>
      <c r="G32" s="261">
        <v>2.7867353298411003E-05</v>
      </c>
      <c r="H32" s="261">
        <v>0.0035025384483893143</v>
      </c>
      <c r="I32" s="261">
        <v>0.6008093765505721</v>
      </c>
      <c r="J32" s="261">
        <v>0.5974951692921434</v>
      </c>
      <c r="K32" s="261">
        <v>0.0010025528260818348</v>
      </c>
      <c r="L32" s="261">
        <v>0.0023116544323467866</v>
      </c>
      <c r="M32" s="254"/>
      <c r="N32" s="254"/>
      <c r="O32" s="254"/>
      <c r="P32" s="254"/>
      <c r="Q32" s="254"/>
      <c r="R32" s="254"/>
      <c r="S32" s="254"/>
      <c r="T32" s="254"/>
      <c r="U32" s="254"/>
      <c r="V32" s="254"/>
      <c r="W32" s="254"/>
      <c r="X32" s="254"/>
      <c r="Y32" s="254"/>
      <c r="Z32" s="254"/>
      <c r="AA32" s="254"/>
      <c r="AB32" s="254"/>
      <c r="AC32" s="261">
        <v>0.42286</v>
      </c>
      <c r="AD32" s="261">
        <v>0.41959</v>
      </c>
      <c r="AE32" s="261">
        <v>0.00075</v>
      </c>
      <c r="AF32" s="261">
        <v>0.00252</v>
      </c>
    </row>
    <row r="33" spans="2:32" s="114" customFormat="1" ht="15">
      <c r="B33" s="510"/>
      <c r="C33" s="512"/>
      <c r="D33" s="147" t="s">
        <v>129</v>
      </c>
      <c r="E33" s="261">
        <v>0.2756535165365957</v>
      </c>
      <c r="F33" s="261">
        <v>0.27377325178330525</v>
      </c>
      <c r="G33" s="261">
        <v>1.4841920481052287E-05</v>
      </c>
      <c r="H33" s="261">
        <v>0.0018654228328094083</v>
      </c>
      <c r="I33" s="261">
        <v>0.3202278432948379</v>
      </c>
      <c r="J33" s="261">
        <v>0.3184613904330468</v>
      </c>
      <c r="K33" s="261">
        <v>0.0005343547251684866</v>
      </c>
      <c r="L33" s="261">
        <v>0.0012320981366226308</v>
      </c>
      <c r="M33" s="254"/>
      <c r="N33" s="254"/>
      <c r="O33" s="254"/>
      <c r="P33" s="254"/>
      <c r="Q33" s="254"/>
      <c r="R33" s="254"/>
      <c r="S33" s="254"/>
      <c r="T33" s="254"/>
      <c r="U33" s="254"/>
      <c r="V33" s="254"/>
      <c r="W33" s="254"/>
      <c r="X33" s="254"/>
      <c r="Y33" s="254"/>
      <c r="Z33" s="254"/>
      <c r="AA33" s="254"/>
      <c r="AB33" s="254"/>
      <c r="AC33" s="261">
        <v>0.12723</v>
      </c>
      <c r="AD33" s="261">
        <v>0.12624</v>
      </c>
      <c r="AE33" s="261">
        <v>0.00023</v>
      </c>
      <c r="AF33" s="261">
        <v>0.00076</v>
      </c>
    </row>
    <row r="34" spans="2:32" s="114" customFormat="1" ht="15">
      <c r="B34" s="510"/>
      <c r="C34" s="512"/>
      <c r="D34" s="147" t="s">
        <v>340</v>
      </c>
      <c r="E34" s="261">
        <v>0.4436213329170711</v>
      </c>
      <c r="F34" s="261">
        <v>0.44059534011795165</v>
      </c>
      <c r="G34" s="261">
        <v>2.3885755674658613E-05</v>
      </c>
      <c r="H34" s="261">
        <v>0.0030021070434448245</v>
      </c>
      <c r="I34" s="261">
        <v>0.5153567582394876</v>
      </c>
      <c r="J34" s="261">
        <v>0.5125139279250812</v>
      </c>
      <c r="K34" s="261">
        <v>0.0008599605708215529</v>
      </c>
      <c r="L34" s="261">
        <v>0.0019828697435848113</v>
      </c>
      <c r="M34" s="254"/>
      <c r="N34" s="254"/>
      <c r="O34" s="254"/>
      <c r="P34" s="254"/>
      <c r="Q34" s="254"/>
      <c r="R34" s="254"/>
      <c r="S34" s="254"/>
      <c r="T34" s="254"/>
      <c r="U34" s="254"/>
      <c r="V34" s="254"/>
      <c r="W34" s="254"/>
      <c r="X34" s="254"/>
      <c r="Y34" s="254"/>
      <c r="Z34" s="254"/>
      <c r="AA34" s="254"/>
      <c r="AB34" s="254"/>
      <c r="AC34" s="261">
        <v>0.20475683712000003</v>
      </c>
      <c r="AD34" s="261">
        <v>0.20316358656</v>
      </c>
      <c r="AE34" s="261">
        <v>0.00037014912</v>
      </c>
      <c r="AF34" s="261">
        <v>0.00122310144</v>
      </c>
    </row>
    <row r="35" spans="2:32" s="114" customFormat="1" ht="15">
      <c r="B35" s="510"/>
      <c r="C35" s="512" t="s">
        <v>364</v>
      </c>
      <c r="D35" s="147" t="s">
        <v>479</v>
      </c>
      <c r="E35" s="261">
        <v>0.5458750382209239</v>
      </c>
      <c r="F35" s="261">
        <v>0.5418889229730081</v>
      </c>
      <c r="G35" s="261">
        <v>3.146450808820612E-05</v>
      </c>
      <c r="H35" s="261">
        <v>0.003954650739827611</v>
      </c>
      <c r="I35" s="261">
        <v>0.8534809418353906</v>
      </c>
      <c r="J35" s="261">
        <v>0.8477280290553026</v>
      </c>
      <c r="K35" s="261">
        <v>0.001740265021510485</v>
      </c>
      <c r="L35" s="261">
        <v>0.004012647758577476</v>
      </c>
      <c r="M35" s="261">
        <v>0.5366968565956077</v>
      </c>
      <c r="N35" s="261">
        <v>0.5279835047736021</v>
      </c>
      <c r="O35" s="261">
        <v>0.005601160296163381</v>
      </c>
      <c r="P35" s="261">
        <v>0.0031121915258422142</v>
      </c>
      <c r="Q35" s="261">
        <v>0.5869246448696452</v>
      </c>
      <c r="R35" s="261">
        <v>0.5835607158024024</v>
      </c>
      <c r="S35" s="261">
        <v>0.00025173754140060147</v>
      </c>
      <c r="T35" s="261">
        <v>0.0031121915258422142</v>
      </c>
      <c r="U35" s="261">
        <v>0.5532727673551558</v>
      </c>
      <c r="V35" s="261">
        <v>0.5492441617342515</v>
      </c>
      <c r="W35" s="261">
        <v>7.256008913589101E-05</v>
      </c>
      <c r="X35" s="261">
        <v>0.003956045531768412</v>
      </c>
      <c r="Y35" s="254"/>
      <c r="Z35" s="254"/>
      <c r="AA35" s="254"/>
      <c r="AB35" s="254"/>
      <c r="AC35" s="261">
        <v>0.39838999999999997</v>
      </c>
      <c r="AD35" s="261">
        <v>0.39532</v>
      </c>
      <c r="AE35" s="261">
        <v>0.0007</v>
      </c>
      <c r="AF35" s="261">
        <v>0.00237</v>
      </c>
    </row>
    <row r="36" spans="2:32" s="114" customFormat="1" ht="15">
      <c r="B36" s="510"/>
      <c r="C36" s="512"/>
      <c r="D36" s="147" t="s">
        <v>129</v>
      </c>
      <c r="E36" s="261">
        <v>0.25749119888205557</v>
      </c>
      <c r="F36" s="261">
        <v>0.2556109341287651</v>
      </c>
      <c r="G36" s="261">
        <v>1.4841920481052287E-05</v>
      </c>
      <c r="H36" s="261">
        <v>0.0018654228328094083</v>
      </c>
      <c r="I36" s="261">
        <v>0.26206443758499887</v>
      </c>
      <c r="J36" s="261">
        <v>0.26029798472320775</v>
      </c>
      <c r="K36" s="261">
        <v>0.0005343547251684866</v>
      </c>
      <c r="L36" s="261">
        <v>0.0012320981366226308</v>
      </c>
      <c r="M36" s="261">
        <v>0.25316181793442666</v>
      </c>
      <c r="N36" s="261">
        <v>0.2490516988598458</v>
      </c>
      <c r="O36" s="261">
        <v>0.002642087252221961</v>
      </c>
      <c r="P36" s="261">
        <v>0.0014680318223588792</v>
      </c>
      <c r="Q36" s="261">
        <v>0.276854444477723</v>
      </c>
      <c r="R36" s="261">
        <v>0.27526766716088225</v>
      </c>
      <c r="S36" s="261">
        <v>0.00011874549448188591</v>
      </c>
      <c r="T36" s="261">
        <v>0.0014680318223588792</v>
      </c>
      <c r="U36" s="261">
        <v>0.2576580072049475</v>
      </c>
      <c r="V36" s="261">
        <v>0.255781893726493</v>
      </c>
      <c r="W36" s="261">
        <v>3.3791086553453914E-05</v>
      </c>
      <c r="X36" s="261">
        <v>0.0018423223919010905</v>
      </c>
      <c r="Y36" s="254"/>
      <c r="Z36" s="254"/>
      <c r="AA36" s="254"/>
      <c r="AB36" s="254"/>
      <c r="AC36" s="261">
        <v>0.08581</v>
      </c>
      <c r="AD36" s="261">
        <v>0.08515</v>
      </c>
      <c r="AE36" s="261">
        <v>0.00015</v>
      </c>
      <c r="AF36" s="261">
        <v>0.00051</v>
      </c>
    </row>
    <row r="37" spans="2:32" s="114" customFormat="1" ht="15">
      <c r="B37" s="510"/>
      <c r="C37" s="512"/>
      <c r="D37" s="147" t="s">
        <v>340</v>
      </c>
      <c r="E37" s="261">
        <v>0.4143919159736429</v>
      </c>
      <c r="F37" s="261">
        <v>0.4113659231745234</v>
      </c>
      <c r="G37" s="261">
        <v>2.3885755674658613E-05</v>
      </c>
      <c r="H37" s="261">
        <v>0.0030021070434448245</v>
      </c>
      <c r="I37" s="261">
        <v>0.42175183024079244</v>
      </c>
      <c r="J37" s="261">
        <v>0.4189089999263861</v>
      </c>
      <c r="K37" s="261">
        <v>0.0008599605708215529</v>
      </c>
      <c r="L37" s="261">
        <v>0.0019828697435848113</v>
      </c>
      <c r="M37" s="261">
        <v>0.40742445272186195</v>
      </c>
      <c r="N37" s="261">
        <v>0.4008098572498997</v>
      </c>
      <c r="O37" s="261">
        <v>0.0042520272668399</v>
      </c>
      <c r="P37" s="261">
        <v>0.002362568205122328</v>
      </c>
      <c r="Q37" s="261">
        <v>0.4455540390935567</v>
      </c>
      <c r="R37" s="261">
        <v>0.4430003685393629</v>
      </c>
      <c r="S37" s="261">
        <v>0.00019110234907145622</v>
      </c>
      <c r="T37" s="261">
        <v>0.002362568205122328</v>
      </c>
      <c r="U37" s="261">
        <v>0.4146603679472391</v>
      </c>
      <c r="V37" s="261">
        <v>0.4116410559773692</v>
      </c>
      <c r="W37" s="261">
        <v>5.438148239828174E-05</v>
      </c>
      <c r="X37" s="261">
        <v>0.0029649304874716687</v>
      </c>
      <c r="Y37" s="254"/>
      <c r="Z37" s="254"/>
      <c r="AA37" s="254"/>
      <c r="AB37" s="254"/>
      <c r="AC37" s="261">
        <v>0.13809780864</v>
      </c>
      <c r="AD37" s="261">
        <v>0.1370356416</v>
      </c>
      <c r="AE37" s="261">
        <v>0.0002414016</v>
      </c>
      <c r="AF37" s="261">
        <v>0.0008207654400000001</v>
      </c>
    </row>
    <row r="38" spans="2:3" s="114" customFormat="1" ht="15">
      <c r="B38" s="153"/>
      <c r="C38" s="155"/>
    </row>
    <row r="39" spans="2:3" s="114" customFormat="1" ht="15">
      <c r="B39" s="153"/>
      <c r="C39" s="155"/>
    </row>
    <row r="40" spans="2:20" s="114" customFormat="1" ht="15">
      <c r="B40" s="153"/>
      <c r="C40" s="155"/>
      <c r="E40" s="529" t="s">
        <v>365</v>
      </c>
      <c r="F40" s="529"/>
      <c r="G40" s="529"/>
      <c r="H40" s="529"/>
      <c r="I40" s="529" t="s">
        <v>366</v>
      </c>
      <c r="J40" s="529"/>
      <c r="K40" s="529"/>
      <c r="L40" s="529"/>
      <c r="M40" s="529" t="s">
        <v>367</v>
      </c>
      <c r="N40" s="529"/>
      <c r="O40" s="529"/>
      <c r="P40" s="529"/>
      <c r="Q40" s="529" t="s">
        <v>368</v>
      </c>
      <c r="R40" s="529"/>
      <c r="S40" s="529"/>
      <c r="T40" s="529"/>
    </row>
    <row r="41" spans="2:20" s="114" customFormat="1" ht="18">
      <c r="B41" s="151" t="s">
        <v>187</v>
      </c>
      <c r="C41" s="223" t="s">
        <v>237</v>
      </c>
      <c r="D41" s="146" t="s">
        <v>189</v>
      </c>
      <c r="E41" s="147" t="s">
        <v>190</v>
      </c>
      <c r="F41" s="147" t="s">
        <v>191</v>
      </c>
      <c r="G41" s="147" t="s">
        <v>192</v>
      </c>
      <c r="H41" s="147" t="s">
        <v>193</v>
      </c>
      <c r="I41" s="147" t="s">
        <v>190</v>
      </c>
      <c r="J41" s="147" t="s">
        <v>191</v>
      </c>
      <c r="K41" s="147" t="s">
        <v>192</v>
      </c>
      <c r="L41" s="147" t="s">
        <v>193</v>
      </c>
      <c r="M41" s="147" t="s">
        <v>190</v>
      </c>
      <c r="N41" s="147" t="s">
        <v>191</v>
      </c>
      <c r="O41" s="147" t="s">
        <v>192</v>
      </c>
      <c r="P41" s="147" t="s">
        <v>193</v>
      </c>
      <c r="Q41" s="147" t="s">
        <v>190</v>
      </c>
      <c r="R41" s="147" t="s">
        <v>191</v>
      </c>
      <c r="S41" s="147" t="s">
        <v>192</v>
      </c>
      <c r="T41" s="147" t="s">
        <v>193</v>
      </c>
    </row>
    <row r="42" spans="2:20" s="114" customFormat="1" ht="15">
      <c r="B42" s="510" t="s">
        <v>369</v>
      </c>
      <c r="C42" s="512" t="s">
        <v>370</v>
      </c>
      <c r="D42" s="147" t="s">
        <v>479</v>
      </c>
      <c r="E42" s="265"/>
      <c r="F42" s="265"/>
      <c r="G42" s="265"/>
      <c r="H42" s="265"/>
      <c r="I42" s="266">
        <v>0.49101</v>
      </c>
      <c r="J42" s="266">
        <v>0.48446</v>
      </c>
      <c r="K42" s="266">
        <v>0.0002</v>
      </c>
      <c r="L42" s="266">
        <v>0.00635</v>
      </c>
      <c r="M42" s="266">
        <v>0.26488</v>
      </c>
      <c r="N42" s="266">
        <v>0.26161</v>
      </c>
      <c r="O42" s="266">
        <v>0.0001</v>
      </c>
      <c r="P42" s="266">
        <v>0.00317</v>
      </c>
      <c r="Q42" s="266">
        <v>0.51988</v>
      </c>
      <c r="R42" s="266">
        <v>0.51291</v>
      </c>
      <c r="S42" s="266">
        <v>0.00022</v>
      </c>
      <c r="T42" s="266">
        <v>0.00675</v>
      </c>
    </row>
    <row r="43" spans="2:20" s="114" customFormat="1" ht="15">
      <c r="B43" s="510"/>
      <c r="C43" s="512"/>
      <c r="D43" s="147" t="s">
        <v>129</v>
      </c>
      <c r="E43" s="266">
        <v>0.49615</v>
      </c>
      <c r="F43" s="266">
        <v>0.48897</v>
      </c>
      <c r="G43" s="266">
        <v>0.00022</v>
      </c>
      <c r="H43" s="266">
        <v>0.00696</v>
      </c>
      <c r="I43" s="266">
        <v>0.53867</v>
      </c>
      <c r="J43" s="266">
        <v>0.53149</v>
      </c>
      <c r="K43" s="266">
        <v>0.00022</v>
      </c>
      <c r="L43" s="266">
        <v>0.00696</v>
      </c>
      <c r="M43" s="266">
        <v>0.58119</v>
      </c>
      <c r="N43" s="266">
        <v>0.574</v>
      </c>
      <c r="O43" s="266">
        <v>0.00022</v>
      </c>
      <c r="P43" s="266">
        <v>0.00696</v>
      </c>
      <c r="Q43" s="266">
        <v>0.53612</v>
      </c>
      <c r="R43" s="266">
        <v>0.52893</v>
      </c>
      <c r="S43" s="266">
        <v>0.00022</v>
      </c>
      <c r="T43" s="266">
        <v>0.00696</v>
      </c>
    </row>
    <row r="44" spans="2:20" s="114" customFormat="1" ht="15">
      <c r="B44" s="510"/>
      <c r="C44" s="512"/>
      <c r="D44" s="147" t="s">
        <v>340</v>
      </c>
      <c r="E44" s="266">
        <v>0.7984760256</v>
      </c>
      <c r="F44" s="266">
        <v>0.7869209356800001</v>
      </c>
      <c r="G44" s="266">
        <v>0.00035405568000000003</v>
      </c>
      <c r="H44" s="266">
        <v>0.011201034240000001</v>
      </c>
      <c r="I44" s="266">
        <v>0.86690533248</v>
      </c>
      <c r="J44" s="266">
        <v>0.85535024256</v>
      </c>
      <c r="K44" s="266">
        <v>0.00035405568000000003</v>
      </c>
      <c r="L44" s="266">
        <v>0.011201034240000001</v>
      </c>
      <c r="M44" s="266">
        <v>0.93533463936</v>
      </c>
      <c r="N44" s="266">
        <v>0.923763456</v>
      </c>
      <c r="O44" s="266">
        <v>0.00035405568000000003</v>
      </c>
      <c r="P44" s="266">
        <v>0.011201034240000001</v>
      </c>
      <c r="Q44" s="266">
        <v>0.8628015052800001</v>
      </c>
      <c r="R44" s="266">
        <v>0.85123032192</v>
      </c>
      <c r="S44" s="266">
        <v>0.00035405568000000003</v>
      </c>
      <c r="T44" s="266">
        <v>0.011201034240000001</v>
      </c>
    </row>
    <row r="45" spans="2:20" s="114" customFormat="1" ht="15">
      <c r="B45" s="510"/>
      <c r="C45" s="512" t="s">
        <v>371</v>
      </c>
      <c r="D45" s="147" t="s">
        <v>479</v>
      </c>
      <c r="E45" s="265"/>
      <c r="F45" s="265"/>
      <c r="G45" s="265"/>
      <c r="H45" s="265"/>
      <c r="I45" s="266">
        <v>0.26871</v>
      </c>
      <c r="J45" s="266">
        <v>0.26517</v>
      </c>
      <c r="K45" s="266">
        <v>0.00011</v>
      </c>
      <c r="L45" s="266">
        <v>0.00343</v>
      </c>
      <c r="M45" s="266">
        <v>0.15093</v>
      </c>
      <c r="N45" s="266">
        <v>0.14916</v>
      </c>
      <c r="O45" s="266">
        <v>6E-05</v>
      </c>
      <c r="P45" s="266">
        <v>0.00171</v>
      </c>
      <c r="Q45" s="266">
        <v>0.30706</v>
      </c>
      <c r="R45" s="266">
        <v>0.30294</v>
      </c>
      <c r="S45" s="266">
        <v>0.00013</v>
      </c>
      <c r="T45" s="266">
        <v>0.00399</v>
      </c>
    </row>
    <row r="46" spans="2:20" s="114" customFormat="1" ht="15">
      <c r="B46" s="510"/>
      <c r="C46" s="512"/>
      <c r="D46" s="147" t="s">
        <v>129</v>
      </c>
      <c r="E46" s="266">
        <v>0.58927</v>
      </c>
      <c r="F46" s="266">
        <v>0.58041</v>
      </c>
      <c r="G46" s="266">
        <v>0.00028</v>
      </c>
      <c r="H46" s="266">
        <v>0.00858</v>
      </c>
      <c r="I46" s="266">
        <v>0.67219</v>
      </c>
      <c r="J46" s="266">
        <v>0.66333</v>
      </c>
      <c r="K46" s="266">
        <v>0.00028</v>
      </c>
      <c r="L46" s="266">
        <v>0.00858</v>
      </c>
      <c r="M46" s="266">
        <v>0.7551</v>
      </c>
      <c r="N46" s="266">
        <v>0.74625</v>
      </c>
      <c r="O46" s="266">
        <v>0.00028</v>
      </c>
      <c r="P46" s="266">
        <v>0.00858</v>
      </c>
      <c r="Q46" s="266">
        <v>0.66058</v>
      </c>
      <c r="R46" s="266">
        <v>0.65172</v>
      </c>
      <c r="S46" s="266">
        <v>0.00028</v>
      </c>
      <c r="T46" s="266">
        <v>0.00858</v>
      </c>
    </row>
    <row r="47" spans="2:20" s="114" customFormat="1" ht="15">
      <c r="B47" s="510"/>
      <c r="C47" s="512"/>
      <c r="D47" s="147" t="s">
        <v>340</v>
      </c>
      <c r="E47" s="266">
        <v>0.94833813888</v>
      </c>
      <c r="F47" s="266">
        <v>0.93407935104</v>
      </c>
      <c r="G47" s="266">
        <v>0.00045061631999999995</v>
      </c>
      <c r="H47" s="266">
        <v>0.013808171520000002</v>
      </c>
      <c r="I47" s="266">
        <v>1.08178494336</v>
      </c>
      <c r="J47" s="266">
        <v>1.06752615552</v>
      </c>
      <c r="K47" s="266">
        <v>0.00045061631999999995</v>
      </c>
      <c r="L47" s="266">
        <v>0.013808171520000002</v>
      </c>
      <c r="M47" s="266">
        <v>1.2152156544000001</v>
      </c>
      <c r="N47" s="266">
        <v>1.20097296</v>
      </c>
      <c r="O47" s="266">
        <v>0.00045061631999999995</v>
      </c>
      <c r="P47" s="266">
        <v>0.013808171520000002</v>
      </c>
      <c r="Q47" s="266">
        <v>1.06310045952</v>
      </c>
      <c r="R47" s="266">
        <v>1.04884167168</v>
      </c>
      <c r="S47" s="266">
        <v>0.00045061631999999995</v>
      </c>
      <c r="T47" s="266">
        <v>0.013808171520000002</v>
      </c>
    </row>
    <row r="48" spans="2:20" s="114" customFormat="1" ht="15">
      <c r="B48" s="510"/>
      <c r="C48" s="512" t="s">
        <v>372</v>
      </c>
      <c r="D48" s="147" t="s">
        <v>479</v>
      </c>
      <c r="E48" s="265"/>
      <c r="F48" s="265"/>
      <c r="G48" s="265"/>
      <c r="H48" s="265"/>
      <c r="I48" s="266">
        <v>0.20061</v>
      </c>
      <c r="J48" s="266">
        <v>0.19778</v>
      </c>
      <c r="K48" s="266">
        <v>9E-05</v>
      </c>
      <c r="L48" s="266">
        <v>0.00274</v>
      </c>
      <c r="M48" s="266">
        <v>0.11811</v>
      </c>
      <c r="N48" s="266">
        <v>0.11669</v>
      </c>
      <c r="O48" s="266">
        <v>4E-05</v>
      </c>
      <c r="P48" s="266">
        <v>0.00137</v>
      </c>
      <c r="Q48" s="266">
        <v>0.16322</v>
      </c>
      <c r="R48" s="266">
        <v>0.16103</v>
      </c>
      <c r="S48" s="266">
        <v>7E-05</v>
      </c>
      <c r="T48" s="266">
        <v>0.00212</v>
      </c>
    </row>
    <row r="49" spans="2:20" s="114" customFormat="1" ht="15">
      <c r="B49" s="510"/>
      <c r="C49" s="512"/>
      <c r="D49" s="147" t="s">
        <v>129</v>
      </c>
      <c r="E49" s="266">
        <v>0.75337</v>
      </c>
      <c r="F49" s="266">
        <v>0.74045</v>
      </c>
      <c r="G49" s="266">
        <v>0.0004</v>
      </c>
      <c r="H49" s="266">
        <v>0.01251</v>
      </c>
      <c r="I49" s="266">
        <v>0.9159</v>
      </c>
      <c r="J49" s="266">
        <v>0.90299</v>
      </c>
      <c r="K49" s="266">
        <v>0.0004</v>
      </c>
      <c r="L49" s="266">
        <v>0.01251</v>
      </c>
      <c r="M49" s="266">
        <v>1.07844</v>
      </c>
      <c r="N49" s="266">
        <v>1.06552</v>
      </c>
      <c r="O49" s="266">
        <v>0.0004</v>
      </c>
      <c r="P49" s="266">
        <v>0.01251</v>
      </c>
      <c r="Q49" s="266">
        <v>0.96353</v>
      </c>
      <c r="R49" s="266">
        <v>0.95061</v>
      </c>
      <c r="S49" s="266">
        <v>0.0004</v>
      </c>
      <c r="T49" s="266">
        <v>0.01251</v>
      </c>
    </row>
    <row r="50" spans="2:20" s="114" customFormat="1" ht="15">
      <c r="B50" s="510"/>
      <c r="C50" s="512"/>
      <c r="D50" s="147" t="s">
        <v>340</v>
      </c>
      <c r="E50" s="266">
        <v>1.21243148928</v>
      </c>
      <c r="F50" s="266">
        <v>1.1916387648000002</v>
      </c>
      <c r="G50" s="266">
        <v>0.0006437376</v>
      </c>
      <c r="H50" s="266">
        <v>0.02013289344</v>
      </c>
      <c r="I50" s="266">
        <v>1.4739981696000002</v>
      </c>
      <c r="J50" s="266">
        <v>1.45322153856</v>
      </c>
      <c r="K50" s="266">
        <v>0.0006437376</v>
      </c>
      <c r="L50" s="266">
        <v>0.02013289344</v>
      </c>
      <c r="M50" s="266">
        <v>1.7355809433600002</v>
      </c>
      <c r="N50" s="266">
        <v>1.71478821888</v>
      </c>
      <c r="O50" s="266">
        <v>0.0006437376</v>
      </c>
      <c r="P50" s="266">
        <v>0.02013289344</v>
      </c>
      <c r="Q50" s="266">
        <v>1.5506512243200001</v>
      </c>
      <c r="R50" s="266">
        <v>1.52985849984</v>
      </c>
      <c r="S50" s="266">
        <v>0.0006437376</v>
      </c>
      <c r="T50" s="266">
        <v>0.02013289344</v>
      </c>
    </row>
    <row r="51" spans="2:20" s="114" customFormat="1" ht="15">
      <c r="B51" s="510"/>
      <c r="C51" s="512" t="s">
        <v>373</v>
      </c>
      <c r="D51" s="147" t="s">
        <v>479</v>
      </c>
      <c r="E51" s="265"/>
      <c r="F51" s="265"/>
      <c r="G51" s="265"/>
      <c r="H51" s="265"/>
      <c r="I51" s="266">
        <v>0.23948</v>
      </c>
      <c r="J51" s="266">
        <v>0.23704</v>
      </c>
      <c r="K51" s="266">
        <v>0.0001</v>
      </c>
      <c r="L51" s="266">
        <v>0.00234</v>
      </c>
      <c r="M51" s="266">
        <v>0.14107</v>
      </c>
      <c r="N51" s="266">
        <v>0.13985</v>
      </c>
      <c r="O51" s="266">
        <v>5E-05</v>
      </c>
      <c r="P51" s="266">
        <v>0.00117</v>
      </c>
      <c r="Q51" s="266">
        <v>0.19692</v>
      </c>
      <c r="R51" s="266">
        <v>0.19498</v>
      </c>
      <c r="S51" s="266">
        <v>8E-05</v>
      </c>
      <c r="T51" s="266">
        <v>0.00186</v>
      </c>
    </row>
    <row r="52" spans="2:20" s="114" customFormat="1" ht="15">
      <c r="B52" s="510"/>
      <c r="C52" s="512"/>
      <c r="D52" s="147" t="s">
        <v>129</v>
      </c>
      <c r="E52" s="266">
        <v>0.64259</v>
      </c>
      <c r="F52" s="266">
        <v>0.63461</v>
      </c>
      <c r="G52" s="266">
        <v>0.00034</v>
      </c>
      <c r="H52" s="266">
        <v>0.00763</v>
      </c>
      <c r="I52" s="266">
        <v>0.78189</v>
      </c>
      <c r="J52" s="266">
        <v>0.77392</v>
      </c>
      <c r="K52" s="266">
        <v>0.00034</v>
      </c>
      <c r="L52" s="266">
        <v>0.00763</v>
      </c>
      <c r="M52" s="266">
        <v>0.9212</v>
      </c>
      <c r="N52" s="266">
        <v>0.91323</v>
      </c>
      <c r="O52" s="266">
        <v>0.00034</v>
      </c>
      <c r="P52" s="266">
        <v>0.00763</v>
      </c>
      <c r="Q52" s="266">
        <v>0.81009</v>
      </c>
      <c r="R52" s="266">
        <v>0.80212</v>
      </c>
      <c r="S52" s="266">
        <v>0.00034</v>
      </c>
      <c r="T52" s="266">
        <v>0.00763</v>
      </c>
    </row>
    <row r="53" spans="2:20" s="114" customFormat="1" ht="15">
      <c r="B53" s="510"/>
      <c r="C53" s="512"/>
      <c r="D53" s="147" t="s">
        <v>340</v>
      </c>
      <c r="E53" s="266">
        <v>1.03414836096</v>
      </c>
      <c r="F53" s="266">
        <v>1.02130579584</v>
      </c>
      <c r="G53" s="266">
        <v>0.0005471769600000001</v>
      </c>
      <c r="H53" s="266">
        <v>0.01227929472</v>
      </c>
      <c r="I53" s="266">
        <v>1.25832998016</v>
      </c>
      <c r="J53" s="266">
        <v>1.2455035084800001</v>
      </c>
      <c r="K53" s="266">
        <v>0.0005471769600000001</v>
      </c>
      <c r="L53" s="266">
        <v>0.01227929472</v>
      </c>
      <c r="M53" s="266">
        <v>1.4825276928000002</v>
      </c>
      <c r="N53" s="266">
        <v>1.46970122112</v>
      </c>
      <c r="O53" s="266">
        <v>0.0005471769600000001</v>
      </c>
      <c r="P53" s="266">
        <v>0.01227929472</v>
      </c>
      <c r="Q53" s="266">
        <v>1.30371348096</v>
      </c>
      <c r="R53" s="266">
        <v>1.2908870092800002</v>
      </c>
      <c r="S53" s="266">
        <v>0.0005471769600000001</v>
      </c>
      <c r="T53" s="266">
        <v>0.01227929472</v>
      </c>
    </row>
    <row r="54" spans="2:20" s="114" customFormat="1" ht="15">
      <c r="B54" s="510"/>
      <c r="C54" s="512" t="s">
        <v>374</v>
      </c>
      <c r="D54" s="147" t="s">
        <v>479</v>
      </c>
      <c r="E54" s="265"/>
      <c r="F54" s="265"/>
      <c r="G54" s="265"/>
      <c r="H54" s="265"/>
      <c r="I54" s="266">
        <v>0.12898</v>
      </c>
      <c r="J54" s="266">
        <v>0.12731</v>
      </c>
      <c r="K54" s="266">
        <v>3E-05</v>
      </c>
      <c r="L54" s="266">
        <v>0.00164</v>
      </c>
      <c r="M54" s="266">
        <v>0.07722</v>
      </c>
      <c r="N54" s="266">
        <v>0.07639</v>
      </c>
      <c r="O54" s="266">
        <v>1E-05</v>
      </c>
      <c r="P54" s="266">
        <v>0.00082</v>
      </c>
      <c r="Q54" s="266">
        <v>0.14048</v>
      </c>
      <c r="R54" s="266">
        <v>0.13863</v>
      </c>
      <c r="S54" s="266">
        <v>3E-05</v>
      </c>
      <c r="T54" s="266">
        <v>0.00183</v>
      </c>
    </row>
    <row r="55" spans="2:20" s="114" customFormat="1" ht="15">
      <c r="B55" s="510"/>
      <c r="C55" s="512"/>
      <c r="D55" s="147" t="s">
        <v>129</v>
      </c>
      <c r="E55" s="266">
        <v>0.6882</v>
      </c>
      <c r="F55" s="266">
        <v>0.67711</v>
      </c>
      <c r="G55" s="266">
        <v>0.00017</v>
      </c>
      <c r="H55" s="266">
        <v>0.01092</v>
      </c>
      <c r="I55" s="266">
        <v>0.85748</v>
      </c>
      <c r="J55" s="266">
        <v>0.84639</v>
      </c>
      <c r="K55" s="266">
        <v>0.00017</v>
      </c>
      <c r="L55" s="266">
        <v>0.01092</v>
      </c>
      <c r="M55" s="266">
        <v>1.02676</v>
      </c>
      <c r="N55" s="266">
        <v>1.01567</v>
      </c>
      <c r="O55" s="266">
        <v>0.00017</v>
      </c>
      <c r="P55" s="266">
        <v>0.01092</v>
      </c>
      <c r="Q55" s="266">
        <v>0.84055</v>
      </c>
      <c r="R55" s="266">
        <v>0.82946</v>
      </c>
      <c r="S55" s="266">
        <v>0.00017</v>
      </c>
      <c r="T55" s="266">
        <v>0.01092</v>
      </c>
    </row>
    <row r="56" spans="2:20" s="114" customFormat="1" ht="15">
      <c r="B56" s="510"/>
      <c r="C56" s="512"/>
      <c r="D56" s="147" t="s">
        <v>340</v>
      </c>
      <c r="E56" s="266">
        <v>1.1075505408000001</v>
      </c>
      <c r="F56" s="266">
        <v>1.08970291584</v>
      </c>
      <c r="G56" s="266">
        <v>0.00027358848000000004</v>
      </c>
      <c r="H56" s="266">
        <v>0.01757403648</v>
      </c>
      <c r="I56" s="266">
        <v>1.37998029312</v>
      </c>
      <c r="J56" s="266">
        <v>1.3621326681600001</v>
      </c>
      <c r="K56" s="266">
        <v>0.00027358848000000004</v>
      </c>
      <c r="L56" s="266">
        <v>0.01757403648</v>
      </c>
      <c r="M56" s="266">
        <v>1.65241004544</v>
      </c>
      <c r="N56" s="266">
        <v>1.6345624204800002</v>
      </c>
      <c r="O56" s="266">
        <v>0.00027358848000000004</v>
      </c>
      <c r="P56" s="266">
        <v>0.01757403648</v>
      </c>
      <c r="Q56" s="266">
        <v>1.3527340992</v>
      </c>
      <c r="R56" s="266">
        <v>1.33488647424</v>
      </c>
      <c r="S56" s="266">
        <v>0.00027358848000000004</v>
      </c>
      <c r="T56" s="266">
        <v>0.01757403648</v>
      </c>
    </row>
    <row r="57" spans="2:20" s="114" customFormat="1" ht="15">
      <c r="B57" s="510"/>
      <c r="C57" s="512" t="s">
        <v>375</v>
      </c>
      <c r="D57" s="147" t="s">
        <v>479</v>
      </c>
      <c r="E57" s="265"/>
      <c r="F57" s="265"/>
      <c r="G57" s="265"/>
      <c r="H57" s="265"/>
      <c r="I57" s="266">
        <v>0.09363</v>
      </c>
      <c r="J57" s="266">
        <v>0.09231</v>
      </c>
      <c r="K57" s="266">
        <v>2E-05</v>
      </c>
      <c r="L57" s="266">
        <v>0.00131</v>
      </c>
      <c r="M57" s="266">
        <v>0.05835</v>
      </c>
      <c r="N57" s="266">
        <v>0.05769</v>
      </c>
      <c r="O57" s="266">
        <v>1E-05</v>
      </c>
      <c r="P57" s="266">
        <v>0.00065</v>
      </c>
      <c r="Q57" s="266">
        <v>0.07735</v>
      </c>
      <c r="R57" s="266">
        <v>0.07633</v>
      </c>
      <c r="S57" s="266">
        <v>2E-05</v>
      </c>
      <c r="T57" s="266">
        <v>0.001</v>
      </c>
    </row>
    <row r="58" spans="2:20" s="114" customFormat="1" ht="15">
      <c r="B58" s="510"/>
      <c r="C58" s="512"/>
      <c r="D58" s="147" t="s">
        <v>129</v>
      </c>
      <c r="E58" s="266">
        <v>0.65697</v>
      </c>
      <c r="F58" s="266">
        <v>0.64462</v>
      </c>
      <c r="G58" s="266">
        <v>0.00019</v>
      </c>
      <c r="H58" s="266">
        <v>0.01216</v>
      </c>
      <c r="I58" s="266">
        <v>0.87185</v>
      </c>
      <c r="J58" s="266">
        <v>0.8595</v>
      </c>
      <c r="K58" s="266">
        <v>0.00019</v>
      </c>
      <c r="L58" s="266">
        <v>0.01216</v>
      </c>
      <c r="M58" s="266">
        <v>1.08672</v>
      </c>
      <c r="N58" s="266">
        <v>1.07437</v>
      </c>
      <c r="O58" s="266">
        <v>0.00019</v>
      </c>
      <c r="P58" s="266">
        <v>0.01216</v>
      </c>
      <c r="Q58" s="266">
        <v>0.93631</v>
      </c>
      <c r="R58" s="266">
        <v>0.92396</v>
      </c>
      <c r="S58" s="266">
        <v>0.00019</v>
      </c>
      <c r="T58" s="266">
        <v>0.01216</v>
      </c>
    </row>
    <row r="59" spans="2:20" s="114" customFormat="1" ht="15">
      <c r="B59" s="510"/>
      <c r="C59" s="512"/>
      <c r="D59" s="147" t="s">
        <v>340</v>
      </c>
      <c r="E59" s="266">
        <v>1.05729072768</v>
      </c>
      <c r="F59" s="266">
        <v>1.03741532928</v>
      </c>
      <c r="G59" s="266">
        <v>0.00030577536</v>
      </c>
      <c r="H59" s="266">
        <v>0.01956962304</v>
      </c>
      <c r="I59" s="266">
        <v>1.4031065664</v>
      </c>
      <c r="J59" s="266">
        <v>1.383231168</v>
      </c>
      <c r="K59" s="266">
        <v>0.00030577536</v>
      </c>
      <c r="L59" s="266">
        <v>0.01956962304</v>
      </c>
      <c r="M59" s="266">
        <v>1.7489063116799999</v>
      </c>
      <c r="N59" s="266">
        <v>1.7290309132800001</v>
      </c>
      <c r="O59" s="266">
        <v>0.00030577536</v>
      </c>
      <c r="P59" s="266">
        <v>0.01956962304</v>
      </c>
      <c r="Q59" s="266">
        <v>1.50684488064</v>
      </c>
      <c r="R59" s="266">
        <v>1.4869694822400001</v>
      </c>
      <c r="S59" s="266">
        <v>0.00030577536</v>
      </c>
      <c r="T59" s="266">
        <v>0.01956962304</v>
      </c>
    </row>
    <row r="60" spans="2:20" s="114" customFormat="1" ht="15">
      <c r="B60" s="510"/>
      <c r="C60" s="512" t="s">
        <v>376</v>
      </c>
      <c r="D60" s="147" t="s">
        <v>479</v>
      </c>
      <c r="E60" s="265"/>
      <c r="F60" s="265"/>
      <c r="G60" s="265"/>
      <c r="H60" s="265"/>
      <c r="I60" s="266">
        <v>0.09439</v>
      </c>
      <c r="J60" s="266">
        <v>0.09281</v>
      </c>
      <c r="K60" s="266">
        <v>2E-05</v>
      </c>
      <c r="L60" s="266">
        <v>0.00156</v>
      </c>
      <c r="M60" s="266">
        <v>0.05648</v>
      </c>
      <c r="N60" s="266">
        <v>0.05569</v>
      </c>
      <c r="O60" s="266">
        <v>1E-05</v>
      </c>
      <c r="P60" s="266">
        <v>0.00078</v>
      </c>
      <c r="Q60" s="266">
        <v>0.07874</v>
      </c>
      <c r="R60" s="266">
        <v>0.0775</v>
      </c>
      <c r="S60" s="266">
        <v>2E-05</v>
      </c>
      <c r="T60" s="266">
        <v>0.00122</v>
      </c>
    </row>
    <row r="61" spans="2:20" s="114" customFormat="1" ht="15">
      <c r="B61" s="510"/>
      <c r="C61" s="512"/>
      <c r="D61" s="147" t="s">
        <v>129</v>
      </c>
      <c r="E61" s="266">
        <v>0.69747</v>
      </c>
      <c r="F61" s="266">
        <v>0.68292</v>
      </c>
      <c r="G61" s="266">
        <v>0.00018</v>
      </c>
      <c r="H61" s="266">
        <v>0.01437</v>
      </c>
      <c r="I61" s="266">
        <v>0.8682</v>
      </c>
      <c r="J61" s="266">
        <v>0.85365</v>
      </c>
      <c r="K61" s="266">
        <v>0.00018</v>
      </c>
      <c r="L61" s="266">
        <v>0.01437</v>
      </c>
      <c r="M61" s="266">
        <v>1.03893</v>
      </c>
      <c r="N61" s="266">
        <v>1.02438</v>
      </c>
      <c r="O61" s="266">
        <v>0.00018</v>
      </c>
      <c r="P61" s="266">
        <v>0.01437</v>
      </c>
      <c r="Q61" s="266">
        <v>0.92696</v>
      </c>
      <c r="R61" s="266">
        <v>0.91241</v>
      </c>
      <c r="S61" s="266">
        <v>0.00018</v>
      </c>
      <c r="T61" s="266">
        <v>0.01437</v>
      </c>
    </row>
    <row r="62" spans="2:20" s="114" customFormat="1" ht="15">
      <c r="B62" s="510"/>
      <c r="C62" s="512"/>
      <c r="D62" s="147" t="s">
        <v>340</v>
      </c>
      <c r="E62" s="266">
        <v>1.12246915968</v>
      </c>
      <c r="F62" s="266">
        <v>1.09905320448</v>
      </c>
      <c r="G62" s="266">
        <v>0.00028968192000000003</v>
      </c>
      <c r="H62" s="266">
        <v>0.02312627328</v>
      </c>
      <c r="I62" s="266">
        <v>1.3972324608</v>
      </c>
      <c r="J62" s="266">
        <v>1.3738165056</v>
      </c>
      <c r="K62" s="266">
        <v>0.00028968192000000003</v>
      </c>
      <c r="L62" s="266">
        <v>0.02312627328</v>
      </c>
      <c r="M62" s="266">
        <v>1.6719957619199999</v>
      </c>
      <c r="N62" s="266">
        <v>1.6485798067200002</v>
      </c>
      <c r="O62" s="266">
        <v>0.00028968192000000003</v>
      </c>
      <c r="P62" s="266">
        <v>0.02312627328</v>
      </c>
      <c r="Q62" s="266">
        <v>1.49179751424</v>
      </c>
      <c r="R62" s="266">
        <v>1.4683815590400002</v>
      </c>
      <c r="S62" s="266">
        <v>0.00028968192000000003</v>
      </c>
      <c r="T62" s="266">
        <v>0.02312627328</v>
      </c>
    </row>
    <row r="63" spans="2:20" s="114" customFormat="1" ht="15">
      <c r="B63" s="510"/>
      <c r="C63" s="512" t="s">
        <v>377</v>
      </c>
      <c r="D63" s="147" t="s">
        <v>479</v>
      </c>
      <c r="E63" s="265"/>
      <c r="F63" s="265"/>
      <c r="G63" s="265"/>
      <c r="H63" s="265"/>
      <c r="I63" s="266">
        <v>0.12707</v>
      </c>
      <c r="J63" s="266">
        <v>0.1253</v>
      </c>
      <c r="K63" s="266">
        <v>4E-05</v>
      </c>
      <c r="L63" s="266">
        <v>0.00173</v>
      </c>
      <c r="M63" s="266">
        <v>0.07553</v>
      </c>
      <c r="N63" s="266">
        <v>0.07464</v>
      </c>
      <c r="O63" s="266">
        <v>2E-05</v>
      </c>
      <c r="P63" s="266">
        <v>0.00087</v>
      </c>
      <c r="Q63" s="266">
        <v>0.10559</v>
      </c>
      <c r="R63" s="266">
        <v>0.10358</v>
      </c>
      <c r="S63" s="266">
        <v>6E-05</v>
      </c>
      <c r="T63" s="266">
        <v>0.00195</v>
      </c>
    </row>
    <row r="64" spans="2:20" s="114" customFormat="1" ht="15">
      <c r="B64" s="510"/>
      <c r="C64" s="512"/>
      <c r="D64" s="147" t="s">
        <v>129</v>
      </c>
      <c r="E64" s="266">
        <v>0.67252</v>
      </c>
      <c r="F64" s="266">
        <v>0.66096</v>
      </c>
      <c r="G64" s="266">
        <v>0.00025</v>
      </c>
      <c r="H64" s="266">
        <v>0.01131</v>
      </c>
      <c r="I64" s="266">
        <v>0.82896</v>
      </c>
      <c r="J64" s="266">
        <v>0.8174</v>
      </c>
      <c r="K64" s="266">
        <v>0.00025</v>
      </c>
      <c r="L64" s="266">
        <v>0.01131</v>
      </c>
      <c r="M64" s="266">
        <v>0.9854</v>
      </c>
      <c r="N64" s="266">
        <v>0.97385</v>
      </c>
      <c r="O64" s="266">
        <v>0.00025</v>
      </c>
      <c r="P64" s="266">
        <v>0.01131</v>
      </c>
      <c r="Q64" s="266">
        <v>0.87029</v>
      </c>
      <c r="R64" s="266">
        <v>0.85873</v>
      </c>
      <c r="S64" s="266">
        <v>0.00025</v>
      </c>
      <c r="T64" s="266">
        <v>0.01131</v>
      </c>
    </row>
    <row r="65" spans="2:20" s="114" customFormat="1" ht="15">
      <c r="B65" s="510"/>
      <c r="C65" s="512"/>
      <c r="D65" s="147" t="s">
        <v>340</v>
      </c>
      <c r="E65" s="266">
        <v>1.08231602688</v>
      </c>
      <c r="F65" s="266">
        <v>1.06371201024</v>
      </c>
      <c r="G65" s="266">
        <v>0.00040233600000000005</v>
      </c>
      <c r="H65" s="266">
        <v>0.018201680640000002</v>
      </c>
      <c r="I65" s="266">
        <v>1.33408180224</v>
      </c>
      <c r="J65" s="266">
        <v>1.3154777856000002</v>
      </c>
      <c r="K65" s="266">
        <v>0.00040233600000000005</v>
      </c>
      <c r="L65" s="266">
        <v>0.018201680640000002</v>
      </c>
      <c r="M65" s="266">
        <v>1.5858475776</v>
      </c>
      <c r="N65" s="266">
        <v>1.5672596544000001</v>
      </c>
      <c r="O65" s="266">
        <v>0.00040233600000000005</v>
      </c>
      <c r="P65" s="266">
        <v>0.018201680640000002</v>
      </c>
      <c r="Q65" s="266">
        <v>1.40059598976</v>
      </c>
      <c r="R65" s="266">
        <v>1.38199197312</v>
      </c>
      <c r="S65" s="266">
        <v>0.00040233600000000005</v>
      </c>
      <c r="T65" s="266">
        <v>0.018201680640000002</v>
      </c>
    </row>
    <row r="66" spans="2:3" s="114" customFormat="1" ht="15">
      <c r="B66" s="153"/>
      <c r="C66" s="155"/>
    </row>
    <row r="67" spans="2:3" s="114" customFormat="1" ht="15">
      <c r="B67" s="153"/>
      <c r="C67" s="155"/>
    </row>
    <row r="68" spans="2:20" s="114" customFormat="1" ht="15">
      <c r="B68" s="153"/>
      <c r="C68" s="155"/>
      <c r="E68" s="529" t="s">
        <v>365</v>
      </c>
      <c r="F68" s="529"/>
      <c r="G68" s="529"/>
      <c r="H68" s="529"/>
      <c r="I68" s="529" t="s">
        <v>366</v>
      </c>
      <c r="J68" s="529"/>
      <c r="K68" s="529"/>
      <c r="L68" s="529"/>
      <c r="M68" s="529" t="s">
        <v>367</v>
      </c>
      <c r="N68" s="529"/>
      <c r="O68" s="529"/>
      <c r="P68" s="529"/>
      <c r="Q68" s="529" t="s">
        <v>368</v>
      </c>
      <c r="R68" s="529"/>
      <c r="S68" s="529"/>
      <c r="T68" s="529"/>
    </row>
    <row r="69" spans="2:20" s="114" customFormat="1" ht="18">
      <c r="B69" s="151" t="s">
        <v>187</v>
      </c>
      <c r="C69" s="223" t="s">
        <v>237</v>
      </c>
      <c r="D69" s="146" t="s">
        <v>189</v>
      </c>
      <c r="E69" s="147" t="s">
        <v>190</v>
      </c>
      <c r="F69" s="147" t="s">
        <v>191</v>
      </c>
      <c r="G69" s="147" t="s">
        <v>192</v>
      </c>
      <c r="H69" s="147" t="s">
        <v>193</v>
      </c>
      <c r="I69" s="147" t="s">
        <v>190</v>
      </c>
      <c r="J69" s="147" t="s">
        <v>191</v>
      </c>
      <c r="K69" s="147" t="s">
        <v>192</v>
      </c>
      <c r="L69" s="147" t="s">
        <v>193</v>
      </c>
      <c r="M69" s="147" t="s">
        <v>190</v>
      </c>
      <c r="N69" s="147" t="s">
        <v>191</v>
      </c>
      <c r="O69" s="147" t="s">
        <v>192</v>
      </c>
      <c r="P69" s="147" t="s">
        <v>193</v>
      </c>
      <c r="Q69" s="147" t="s">
        <v>190</v>
      </c>
      <c r="R69" s="147" t="s">
        <v>191</v>
      </c>
      <c r="S69" s="147" t="s">
        <v>192</v>
      </c>
      <c r="T69" s="147" t="s">
        <v>193</v>
      </c>
    </row>
    <row r="70" spans="2:20" s="114" customFormat="1" ht="15">
      <c r="B70" s="510" t="s">
        <v>480</v>
      </c>
      <c r="C70" s="512" t="s">
        <v>370</v>
      </c>
      <c r="D70" s="147" t="s">
        <v>479</v>
      </c>
      <c r="E70" s="265"/>
      <c r="F70" s="265"/>
      <c r="G70" s="265"/>
      <c r="H70" s="265"/>
      <c r="I70" s="266">
        <v>0.5843568551640718</v>
      </c>
      <c r="J70" s="266">
        <v>0.5778068551640718</v>
      </c>
      <c r="K70" s="266">
        <v>0.0002</v>
      </c>
      <c r="L70" s="266">
        <v>0.00635</v>
      </c>
      <c r="M70" s="266">
        <v>0.31528761008023953</v>
      </c>
      <c r="N70" s="266">
        <v>0.31201761008023954</v>
      </c>
      <c r="O70" s="266">
        <v>0.0001</v>
      </c>
      <c r="P70" s="266">
        <v>0.00317</v>
      </c>
      <c r="Q70" s="266">
        <v>0.6187086659005988</v>
      </c>
      <c r="R70" s="266">
        <v>0.6117386659005988</v>
      </c>
      <c r="S70" s="266">
        <v>0.00022</v>
      </c>
      <c r="T70" s="266">
        <v>0.00675</v>
      </c>
    </row>
    <row r="71" spans="2:20" s="114" customFormat="1" ht="15">
      <c r="B71" s="510"/>
      <c r="C71" s="512"/>
      <c r="D71" s="147" t="s">
        <v>129</v>
      </c>
      <c r="E71" s="266">
        <v>0.5903658522263473</v>
      </c>
      <c r="F71" s="266">
        <v>0.5831858522263473</v>
      </c>
      <c r="G71" s="266">
        <v>0.00022</v>
      </c>
      <c r="H71" s="266">
        <v>0.00696</v>
      </c>
      <c r="I71" s="266">
        <v>0.6410787025784431</v>
      </c>
      <c r="J71" s="266">
        <v>0.6338987025784432</v>
      </c>
      <c r="K71" s="266">
        <v>0.00022</v>
      </c>
      <c r="L71" s="266">
        <v>0.00696</v>
      </c>
      <c r="M71" s="266">
        <v>0.6917796261077843</v>
      </c>
      <c r="N71" s="266">
        <v>0.6845996261077844</v>
      </c>
      <c r="O71" s="266">
        <v>0.00022</v>
      </c>
      <c r="P71" s="266">
        <v>0.00696</v>
      </c>
      <c r="Q71" s="266">
        <v>0.6380254359532934</v>
      </c>
      <c r="R71" s="266">
        <v>0.6308454359532935</v>
      </c>
      <c r="S71" s="266">
        <v>0.00022</v>
      </c>
      <c r="T71" s="266">
        <v>0.00696</v>
      </c>
    </row>
    <row r="72" spans="2:20" s="114" customFormat="1" ht="15">
      <c r="B72" s="510"/>
      <c r="C72" s="512"/>
      <c r="D72" s="147" t="s">
        <v>340</v>
      </c>
      <c r="E72" s="266">
        <v>0.9501017420853588</v>
      </c>
      <c r="F72" s="266">
        <v>0.9385466521653588</v>
      </c>
      <c r="G72" s="266">
        <v>0.00035405568000000003</v>
      </c>
      <c r="H72" s="266">
        <v>0.011201034240000001</v>
      </c>
      <c r="I72" s="266">
        <v>1.031716163522402</v>
      </c>
      <c r="J72" s="266">
        <v>1.020161073602402</v>
      </c>
      <c r="K72" s="266">
        <v>0.00035405568000000003</v>
      </c>
      <c r="L72" s="266">
        <v>0.011201034240000001</v>
      </c>
      <c r="M72" s="266">
        <v>1.1133113905988061</v>
      </c>
      <c r="N72" s="266">
        <v>1.1017563006788063</v>
      </c>
      <c r="O72" s="266">
        <v>0.00035405568000000003</v>
      </c>
      <c r="P72" s="266">
        <v>0.011201034240000001</v>
      </c>
      <c r="Q72" s="266">
        <v>1.0268024071988169</v>
      </c>
      <c r="R72" s="266">
        <v>1.015247317278817</v>
      </c>
      <c r="S72" s="266">
        <v>0.00035405568000000003</v>
      </c>
      <c r="T72" s="266">
        <v>0.011201034240000001</v>
      </c>
    </row>
    <row r="73" spans="2:20" s="114" customFormat="1" ht="15">
      <c r="B73" s="510"/>
      <c r="C73" s="512" t="s">
        <v>371</v>
      </c>
      <c r="D73" s="147" t="s">
        <v>479</v>
      </c>
      <c r="E73" s="265"/>
      <c r="F73" s="265"/>
      <c r="G73" s="265"/>
      <c r="H73" s="265"/>
      <c r="I73" s="266">
        <v>0.31980355898083834</v>
      </c>
      <c r="J73" s="266">
        <v>0.31626355898083836</v>
      </c>
      <c r="K73" s="266">
        <v>0.00011</v>
      </c>
      <c r="L73" s="266">
        <v>0.00343</v>
      </c>
      <c r="M73" s="266">
        <v>0.179670488205988</v>
      </c>
      <c r="N73" s="266">
        <v>0.177900488205988</v>
      </c>
      <c r="O73" s="266">
        <v>6E-05</v>
      </c>
      <c r="P73" s="266">
        <v>0.00171</v>
      </c>
      <c r="Q73" s="266">
        <v>0.3654311685245509</v>
      </c>
      <c r="R73" s="266">
        <v>0.36131116852455086</v>
      </c>
      <c r="S73" s="266">
        <v>0.00013</v>
      </c>
      <c r="T73" s="266">
        <v>0.00399</v>
      </c>
    </row>
    <row r="74" spans="2:20" s="114" customFormat="1" ht="15">
      <c r="B74" s="510"/>
      <c r="C74" s="512"/>
      <c r="D74" s="147" t="s">
        <v>129</v>
      </c>
      <c r="E74" s="266">
        <v>0.7011047194934131</v>
      </c>
      <c r="F74" s="266">
        <v>0.6922447194934132</v>
      </c>
      <c r="G74" s="266">
        <v>0.00028</v>
      </c>
      <c r="H74" s="266">
        <v>0.00858</v>
      </c>
      <c r="I74" s="266">
        <v>0.8000019337736526</v>
      </c>
      <c r="J74" s="266">
        <v>0.7911419337736526</v>
      </c>
      <c r="K74" s="266">
        <v>0.00028</v>
      </c>
      <c r="L74" s="266">
        <v>0.00858</v>
      </c>
      <c r="M74" s="266">
        <v>0.8988991480538921</v>
      </c>
      <c r="N74" s="266">
        <v>0.8900391480538922</v>
      </c>
      <c r="O74" s="266">
        <v>0.00028</v>
      </c>
      <c r="P74" s="266">
        <v>0.00858</v>
      </c>
      <c r="Q74" s="266">
        <v>0.7861548925556885</v>
      </c>
      <c r="R74" s="266">
        <v>0.7772948925556885</v>
      </c>
      <c r="S74" s="266">
        <v>0.00028</v>
      </c>
      <c r="T74" s="266">
        <v>0.00858</v>
      </c>
    </row>
    <row r="75" spans="2:20" s="114" customFormat="1" ht="15">
      <c r="B75" s="510"/>
      <c r="C75" s="512"/>
      <c r="D75" s="147" t="s">
        <v>340</v>
      </c>
      <c r="E75" s="266">
        <v>1.1283186736884074</v>
      </c>
      <c r="F75" s="266">
        <v>1.1140598858484074</v>
      </c>
      <c r="G75" s="266">
        <v>0.00045061631999999995</v>
      </c>
      <c r="H75" s="266">
        <v>0.013808171520000002</v>
      </c>
      <c r="I75" s="266">
        <v>1.2874783121070252</v>
      </c>
      <c r="J75" s="266">
        <v>1.2732195242670252</v>
      </c>
      <c r="K75" s="266">
        <v>0.00045061631999999995</v>
      </c>
      <c r="L75" s="266">
        <v>0.013808171520000002</v>
      </c>
      <c r="M75" s="266">
        <v>1.4466379505256433</v>
      </c>
      <c r="N75" s="266">
        <v>1.4323791626856432</v>
      </c>
      <c r="O75" s="266">
        <v>0.00045061631999999995</v>
      </c>
      <c r="P75" s="266">
        <v>0.013808171520000002</v>
      </c>
      <c r="Q75" s="266">
        <v>1.265193659405142</v>
      </c>
      <c r="R75" s="266">
        <v>1.250934871565142</v>
      </c>
      <c r="S75" s="266">
        <v>0.00045061631999999995</v>
      </c>
      <c r="T75" s="266">
        <v>0.013808171520000002</v>
      </c>
    </row>
    <row r="76" spans="2:20" s="114" customFormat="1" ht="15">
      <c r="B76" s="510"/>
      <c r="C76" s="512" t="s">
        <v>372</v>
      </c>
      <c r="D76" s="147" t="s">
        <v>479</v>
      </c>
      <c r="E76" s="265"/>
      <c r="F76" s="265"/>
      <c r="G76" s="265"/>
      <c r="H76" s="265"/>
      <c r="I76" s="266">
        <v>0.23871870043832336</v>
      </c>
      <c r="J76" s="266">
        <v>0.23588870043832336</v>
      </c>
      <c r="K76" s="266">
        <v>9E-05</v>
      </c>
      <c r="L76" s="266">
        <v>0.00274</v>
      </c>
      <c r="M76" s="266">
        <v>0.14058409472215572</v>
      </c>
      <c r="N76" s="266">
        <v>0.1391740947221557</v>
      </c>
      <c r="O76" s="266">
        <v>4E-05</v>
      </c>
      <c r="P76" s="266">
        <v>0.00137</v>
      </c>
      <c r="Q76" s="266">
        <v>0.19424762681556887</v>
      </c>
      <c r="R76" s="266">
        <v>0.19205762681556887</v>
      </c>
      <c r="S76" s="266">
        <v>7E-05</v>
      </c>
      <c r="T76" s="266">
        <v>0.00212</v>
      </c>
    </row>
    <row r="77" spans="2:20" s="114" customFormat="1" ht="15">
      <c r="B77" s="510"/>
      <c r="C77" s="512"/>
      <c r="D77" s="147" t="s">
        <v>129</v>
      </c>
      <c r="E77" s="266">
        <v>0.8960315908562875</v>
      </c>
      <c r="F77" s="266">
        <v>0.8831215908562875</v>
      </c>
      <c r="G77" s="266">
        <v>0.0004</v>
      </c>
      <c r="H77" s="266">
        <v>0.01251</v>
      </c>
      <c r="I77" s="266">
        <v>1.0898901679077844</v>
      </c>
      <c r="J77" s="266">
        <v>1.0769801679077844</v>
      </c>
      <c r="K77" s="266">
        <v>0.0004</v>
      </c>
      <c r="L77" s="266">
        <v>0.01251</v>
      </c>
      <c r="M77" s="266">
        <v>1.283736818136527</v>
      </c>
      <c r="N77" s="266">
        <v>1.270826818136527</v>
      </c>
      <c r="O77" s="266">
        <v>0.0004</v>
      </c>
      <c r="P77" s="266">
        <v>0.01251</v>
      </c>
      <c r="Q77" s="266">
        <v>1.1466856978646705</v>
      </c>
      <c r="R77" s="266">
        <v>1.1337756978646705</v>
      </c>
      <c r="S77" s="266">
        <v>0.0004</v>
      </c>
      <c r="T77" s="266">
        <v>0.01251</v>
      </c>
    </row>
    <row r="78" spans="2:20" s="114" customFormat="1" ht="15">
      <c r="B78" s="510"/>
      <c r="C78" s="512"/>
      <c r="D78" s="147" t="s">
        <v>340</v>
      </c>
      <c r="E78" s="266">
        <v>1.4420230645550212</v>
      </c>
      <c r="F78" s="266">
        <v>1.4212464335150212</v>
      </c>
      <c r="G78" s="266">
        <v>0.0006437376</v>
      </c>
      <c r="H78" s="266">
        <v>0.02013289344</v>
      </c>
      <c r="I78" s="266">
        <v>1.7540082023813854</v>
      </c>
      <c r="J78" s="266">
        <v>1.7332315713413855</v>
      </c>
      <c r="K78" s="266">
        <v>0.0006437376</v>
      </c>
      <c r="L78" s="266">
        <v>0.02013289344</v>
      </c>
      <c r="M78" s="266">
        <v>2.065974145847111</v>
      </c>
      <c r="N78" s="266">
        <v>2.045197514807111</v>
      </c>
      <c r="O78" s="266">
        <v>0.0006437376</v>
      </c>
      <c r="P78" s="266">
        <v>0.02013289344</v>
      </c>
      <c r="Q78" s="266">
        <v>1.8454117477443204</v>
      </c>
      <c r="R78" s="266">
        <v>1.8246351167043204</v>
      </c>
      <c r="S78" s="266">
        <v>0.0006437376</v>
      </c>
      <c r="T78" s="266">
        <v>0.02013289344</v>
      </c>
    </row>
    <row r="79" spans="2:20" s="114" customFormat="1" ht="15">
      <c r="B79" s="510"/>
      <c r="C79" s="512" t="s">
        <v>373</v>
      </c>
      <c r="D79" s="147" t="s">
        <v>479</v>
      </c>
      <c r="E79" s="265"/>
      <c r="F79" s="265"/>
      <c r="G79" s="265"/>
      <c r="H79" s="265"/>
      <c r="I79" s="266">
        <v>0.2851534065724551</v>
      </c>
      <c r="J79" s="266">
        <v>0.2827134065724551</v>
      </c>
      <c r="K79" s="266">
        <v>0.0001</v>
      </c>
      <c r="L79" s="266">
        <v>0.00234</v>
      </c>
      <c r="M79" s="266">
        <v>0.1680166162215569</v>
      </c>
      <c r="N79" s="266">
        <v>0.1667966162215569</v>
      </c>
      <c r="O79" s="266">
        <v>5E-05</v>
      </c>
      <c r="P79" s="266">
        <v>0.00117</v>
      </c>
      <c r="Q79" s="266">
        <v>0.23448919006706584</v>
      </c>
      <c r="R79" s="266">
        <v>0.23254919006706584</v>
      </c>
      <c r="S79" s="266">
        <v>8E-05</v>
      </c>
      <c r="T79" s="266">
        <v>0.00186</v>
      </c>
    </row>
    <row r="80" spans="2:20" s="114" customFormat="1" ht="15">
      <c r="B80" s="510"/>
      <c r="C80" s="512"/>
      <c r="D80" s="147" t="s">
        <v>129</v>
      </c>
      <c r="E80" s="266">
        <v>0.7648580988227545</v>
      </c>
      <c r="F80" s="266">
        <v>0.7568880988227544</v>
      </c>
      <c r="G80" s="266">
        <v>0.00034</v>
      </c>
      <c r="H80" s="266">
        <v>0.00763</v>
      </c>
      <c r="I80" s="266">
        <v>0.931010666615569</v>
      </c>
      <c r="J80" s="266">
        <v>0.9230406666155689</v>
      </c>
      <c r="K80" s="266">
        <v>0.00034</v>
      </c>
      <c r="L80" s="266">
        <v>0.00763</v>
      </c>
      <c r="M80" s="266">
        <v>1.0971632344083833</v>
      </c>
      <c r="N80" s="266">
        <v>1.0891932344083832</v>
      </c>
      <c r="O80" s="266">
        <v>0.00034</v>
      </c>
      <c r="P80" s="266">
        <v>0.00763</v>
      </c>
      <c r="Q80" s="266">
        <v>0.9646443067832337</v>
      </c>
      <c r="R80" s="266">
        <v>0.9566743067832336</v>
      </c>
      <c r="S80" s="266">
        <v>0.00034</v>
      </c>
      <c r="T80" s="266">
        <v>0.00763</v>
      </c>
    </row>
    <row r="81" spans="2:20" s="114" customFormat="1" ht="15">
      <c r="B81" s="510"/>
      <c r="C81" s="512"/>
      <c r="D81" s="147" t="s">
        <v>340</v>
      </c>
      <c r="E81" s="266">
        <v>1.230919792191807</v>
      </c>
      <c r="F81" s="266">
        <v>1.218093320511807</v>
      </c>
      <c r="G81" s="266">
        <v>0.0005471769600000001</v>
      </c>
      <c r="H81" s="266">
        <v>0.01227929472</v>
      </c>
      <c r="I81" s="266">
        <v>1.4983164302537664</v>
      </c>
      <c r="J81" s="266">
        <v>1.4854899585737662</v>
      </c>
      <c r="K81" s="266">
        <v>0.0005471769600000001</v>
      </c>
      <c r="L81" s="266">
        <v>0.01227929472</v>
      </c>
      <c r="M81" s="266">
        <v>1.765713068315725</v>
      </c>
      <c r="N81" s="266">
        <v>1.752886596635725</v>
      </c>
      <c r="O81" s="266">
        <v>0.0005471769600000001</v>
      </c>
      <c r="P81" s="266">
        <v>0.01227929472</v>
      </c>
      <c r="Q81" s="266">
        <v>1.5524445272557563</v>
      </c>
      <c r="R81" s="266">
        <v>1.5396180555757564</v>
      </c>
      <c r="S81" s="266">
        <v>0.0005471769600000001</v>
      </c>
      <c r="T81" s="266">
        <v>0.01227929472</v>
      </c>
    </row>
    <row r="82" spans="2:20" s="114" customFormat="1" ht="15">
      <c r="B82" s="510"/>
      <c r="C82" s="512" t="s">
        <v>374</v>
      </c>
      <c r="D82" s="147" t="s">
        <v>479</v>
      </c>
      <c r="E82" s="265"/>
      <c r="F82" s="265"/>
      <c r="G82" s="265"/>
      <c r="H82" s="265"/>
      <c r="I82" s="266">
        <v>0.14939941308805912</v>
      </c>
      <c r="J82" s="266">
        <v>0.14772941308805912</v>
      </c>
      <c r="K82" s="266">
        <v>3E-05</v>
      </c>
      <c r="L82" s="266">
        <v>0.00164</v>
      </c>
      <c r="M82" s="266">
        <v>0.08947228941793131</v>
      </c>
      <c r="N82" s="266">
        <v>0.08864228941793131</v>
      </c>
      <c r="O82" s="266">
        <v>1E-05</v>
      </c>
      <c r="P82" s="266">
        <v>0.00082</v>
      </c>
      <c r="Q82" s="266">
        <v>0.16272504230930512</v>
      </c>
      <c r="R82" s="266">
        <v>0.16086504230930512</v>
      </c>
      <c r="S82" s="266">
        <v>3E-05</v>
      </c>
      <c r="T82" s="266">
        <v>0.00183</v>
      </c>
    </row>
    <row r="83" spans="2:20" s="114" customFormat="1" ht="15">
      <c r="B83" s="510"/>
      <c r="C83" s="512"/>
      <c r="D83" s="147" t="s">
        <v>129</v>
      </c>
      <c r="E83" s="266">
        <v>0.7968025355121805</v>
      </c>
      <c r="F83" s="266">
        <v>0.7857125355121805</v>
      </c>
      <c r="G83" s="266">
        <v>0.00017</v>
      </c>
      <c r="H83" s="266">
        <v>0.01092</v>
      </c>
      <c r="I83" s="266">
        <v>0.9932335703684105</v>
      </c>
      <c r="J83" s="266">
        <v>0.9821435703684105</v>
      </c>
      <c r="K83" s="266">
        <v>0.00017</v>
      </c>
      <c r="L83" s="266">
        <v>0.01092</v>
      </c>
      <c r="M83" s="266">
        <v>1.1896646052246407</v>
      </c>
      <c r="N83" s="266">
        <v>1.1785746052246406</v>
      </c>
      <c r="O83" s="266">
        <v>0.00017</v>
      </c>
      <c r="P83" s="266">
        <v>0.01092</v>
      </c>
      <c r="Q83" s="266">
        <v>0.9735881461002396</v>
      </c>
      <c r="R83" s="266">
        <v>0.9624981461002395</v>
      </c>
      <c r="S83" s="266">
        <v>0.00017</v>
      </c>
      <c r="T83" s="266">
        <v>0.01092</v>
      </c>
    </row>
    <row r="84" spans="2:20" s="114" customFormat="1" ht="15">
      <c r="B84" s="510"/>
      <c r="C84" s="512"/>
      <c r="D84" s="147" t="s">
        <v>340</v>
      </c>
      <c r="E84" s="266">
        <v>1.2823293797113147</v>
      </c>
      <c r="F84" s="266">
        <v>1.2644817547513145</v>
      </c>
      <c r="G84" s="266">
        <v>0.00027358848000000004</v>
      </c>
      <c r="H84" s="266">
        <v>0.01757403648</v>
      </c>
      <c r="I84" s="266">
        <v>1.5984544870709794</v>
      </c>
      <c r="J84" s="266">
        <v>1.5806068621109794</v>
      </c>
      <c r="K84" s="266">
        <v>0.00027358848000000004</v>
      </c>
      <c r="L84" s="266">
        <v>0.01757403648</v>
      </c>
      <c r="M84" s="266">
        <v>1.914579594430644</v>
      </c>
      <c r="N84" s="266">
        <v>1.8967319694706442</v>
      </c>
      <c r="O84" s="266">
        <v>0.00027358848000000004</v>
      </c>
      <c r="P84" s="266">
        <v>0.01757403648</v>
      </c>
      <c r="Q84" s="266">
        <v>1.566838241397544</v>
      </c>
      <c r="R84" s="266">
        <v>1.548990616437544</v>
      </c>
      <c r="S84" s="266">
        <v>0.00027358848000000004</v>
      </c>
      <c r="T84" s="266">
        <v>0.01757403648</v>
      </c>
    </row>
    <row r="85" spans="2:20" s="114" customFormat="1" ht="15">
      <c r="B85" s="510"/>
      <c r="C85" s="512" t="s">
        <v>375</v>
      </c>
      <c r="D85" s="147" t="s">
        <v>479</v>
      </c>
      <c r="E85" s="265"/>
      <c r="F85" s="265"/>
      <c r="G85" s="265"/>
      <c r="H85" s="265"/>
      <c r="I85" s="266">
        <v>0.10844571849940098</v>
      </c>
      <c r="J85" s="266">
        <v>0.10711571849940096</v>
      </c>
      <c r="K85" s="266">
        <v>2E-05</v>
      </c>
      <c r="L85" s="266">
        <v>0.00131</v>
      </c>
      <c r="M85" s="266">
        <v>0.06760297259484824</v>
      </c>
      <c r="N85" s="266">
        <v>0.06694297259484824</v>
      </c>
      <c r="O85" s="266">
        <v>1E-05</v>
      </c>
      <c r="P85" s="266">
        <v>0.00065</v>
      </c>
      <c r="Q85" s="266">
        <v>0.08959266594149361</v>
      </c>
      <c r="R85" s="266">
        <v>0.0885726659414936</v>
      </c>
      <c r="S85" s="266">
        <v>2E-05</v>
      </c>
      <c r="T85" s="266">
        <v>0.001</v>
      </c>
    </row>
    <row r="86" spans="2:20" s="114" customFormat="1" ht="15">
      <c r="B86" s="510"/>
      <c r="C86" s="512"/>
      <c r="D86" s="147" t="s">
        <v>129</v>
      </c>
      <c r="E86" s="266">
        <v>0.760361423021166</v>
      </c>
      <c r="F86" s="266">
        <v>0.7480114230211661</v>
      </c>
      <c r="G86" s="266">
        <v>0.00019</v>
      </c>
      <c r="H86" s="266">
        <v>0.01216</v>
      </c>
      <c r="I86" s="266">
        <v>1.009706299970048</v>
      </c>
      <c r="J86" s="266">
        <v>0.9973562999700479</v>
      </c>
      <c r="K86" s="266">
        <v>0.00019</v>
      </c>
      <c r="L86" s="266">
        <v>0.01216</v>
      </c>
      <c r="M86" s="266">
        <v>1.25903957300619</v>
      </c>
      <c r="N86" s="266">
        <v>1.2466895730061902</v>
      </c>
      <c r="O86" s="266">
        <v>0.00019</v>
      </c>
      <c r="P86" s="266">
        <v>0.01216</v>
      </c>
      <c r="Q86" s="266">
        <v>1.0845051214896164</v>
      </c>
      <c r="R86" s="266">
        <v>1.0721551214896166</v>
      </c>
      <c r="S86" s="266">
        <v>0.00019</v>
      </c>
      <c r="T86" s="266">
        <v>0.01216</v>
      </c>
    </row>
    <row r="87" spans="2:20" s="114" customFormat="1" ht="15">
      <c r="B87" s="510"/>
      <c r="C87" s="512"/>
      <c r="D87" s="147" t="s">
        <v>340</v>
      </c>
      <c r="E87" s="266">
        <v>1.2236830939705754</v>
      </c>
      <c r="F87" s="266">
        <v>1.2038076955705754</v>
      </c>
      <c r="G87" s="266">
        <v>0.00030577536</v>
      </c>
      <c r="H87" s="266">
        <v>0.01956962304</v>
      </c>
      <c r="I87" s="266">
        <v>1.6249647756189967</v>
      </c>
      <c r="J87" s="266">
        <v>1.6050893772189967</v>
      </c>
      <c r="K87" s="266">
        <v>0.00030577536</v>
      </c>
      <c r="L87" s="266">
        <v>0.01956962304</v>
      </c>
      <c r="M87" s="266">
        <v>2.0262277825800745</v>
      </c>
      <c r="N87" s="266">
        <v>2.006352384180074</v>
      </c>
      <c r="O87" s="266">
        <v>0.00030577536</v>
      </c>
      <c r="P87" s="266">
        <v>0.01956962304</v>
      </c>
      <c r="Q87" s="266">
        <v>1.7453418102385856</v>
      </c>
      <c r="R87" s="266">
        <v>1.7254664118385856</v>
      </c>
      <c r="S87" s="266">
        <v>0.00030577536</v>
      </c>
      <c r="T87" s="266">
        <v>0.01956962304</v>
      </c>
    </row>
    <row r="88" spans="2:20" s="114" customFormat="1" ht="15">
      <c r="B88" s="510"/>
      <c r="C88" s="512" t="s">
        <v>376</v>
      </c>
      <c r="D88" s="147" t="s">
        <v>479</v>
      </c>
      <c r="E88" s="265"/>
      <c r="F88" s="265"/>
      <c r="G88" s="265"/>
      <c r="H88" s="265"/>
      <c r="I88" s="266">
        <v>0.1092759141363818</v>
      </c>
      <c r="J88" s="266">
        <v>0.10769591413638178</v>
      </c>
      <c r="K88" s="266">
        <v>2E-05</v>
      </c>
      <c r="L88" s="266">
        <v>0.00156</v>
      </c>
      <c r="M88" s="266">
        <v>0.06541219004692492</v>
      </c>
      <c r="N88" s="266">
        <v>0.06462219004692492</v>
      </c>
      <c r="O88" s="266">
        <v>1E-05</v>
      </c>
      <c r="P88" s="266">
        <v>0.00078</v>
      </c>
      <c r="Q88" s="266">
        <v>0.09117032373202875</v>
      </c>
      <c r="R88" s="266">
        <v>0.08993032373202875</v>
      </c>
      <c r="S88" s="266">
        <v>2E-05</v>
      </c>
      <c r="T88" s="266">
        <v>0.00122</v>
      </c>
    </row>
    <row r="89" spans="2:20" s="114" customFormat="1" ht="15">
      <c r="B89" s="510"/>
      <c r="C89" s="512"/>
      <c r="D89" s="147" t="s">
        <v>129</v>
      </c>
      <c r="E89" s="266">
        <v>0.8070044088138977</v>
      </c>
      <c r="F89" s="266">
        <v>0.7924544088138977</v>
      </c>
      <c r="G89" s="266">
        <v>0.00018</v>
      </c>
      <c r="H89" s="266">
        <v>0.01437</v>
      </c>
      <c r="I89" s="266">
        <v>1.0051180110173723</v>
      </c>
      <c r="J89" s="266">
        <v>0.9905680110173722</v>
      </c>
      <c r="K89" s="266">
        <v>0.00018</v>
      </c>
      <c r="L89" s="266">
        <v>0.01437</v>
      </c>
      <c r="M89" s="266">
        <v>1.2032316132208467</v>
      </c>
      <c r="N89" s="266">
        <v>1.1886816132208466</v>
      </c>
      <c r="O89" s="266">
        <v>0.00018</v>
      </c>
      <c r="P89" s="266">
        <v>0.01437</v>
      </c>
      <c r="Q89" s="266">
        <v>1.0733026022753596</v>
      </c>
      <c r="R89" s="266">
        <v>1.0587526022753595</v>
      </c>
      <c r="S89" s="266">
        <v>0.00018</v>
      </c>
      <c r="T89" s="266">
        <v>0.01437</v>
      </c>
    </row>
    <row r="90" spans="2:20" s="114" customFormat="1" ht="15">
      <c r="B90" s="510"/>
      <c r="C90" s="512"/>
      <c r="D90" s="147" t="s">
        <v>340</v>
      </c>
      <c r="E90" s="266">
        <v>1.2987477032981936</v>
      </c>
      <c r="F90" s="266">
        <v>1.2753317480981936</v>
      </c>
      <c r="G90" s="266">
        <v>0.00028968192000000003</v>
      </c>
      <c r="H90" s="266">
        <v>0.02312627328</v>
      </c>
      <c r="I90" s="266">
        <v>1.6175806403227417</v>
      </c>
      <c r="J90" s="266">
        <v>1.5941646851227418</v>
      </c>
      <c r="K90" s="266">
        <v>0.00028968192000000003</v>
      </c>
      <c r="L90" s="266">
        <v>0.02312627328</v>
      </c>
      <c r="M90" s="266">
        <v>1.9364135773472904</v>
      </c>
      <c r="N90" s="266">
        <v>1.9129976221472904</v>
      </c>
      <c r="O90" s="266">
        <v>0.00028968192000000003</v>
      </c>
      <c r="P90" s="266">
        <v>0.02312627328</v>
      </c>
      <c r="Q90" s="266">
        <v>1.727313103156236</v>
      </c>
      <c r="R90" s="266">
        <v>1.7038971479562361</v>
      </c>
      <c r="S90" s="266">
        <v>0.00028968192000000003</v>
      </c>
      <c r="T90" s="266">
        <v>0.02312627328</v>
      </c>
    </row>
    <row r="91" spans="2:20" s="114" customFormat="1" ht="15">
      <c r="B91" s="510"/>
      <c r="C91" s="512" t="s">
        <v>377</v>
      </c>
      <c r="D91" s="147" t="s">
        <v>479</v>
      </c>
      <c r="E91" s="265"/>
      <c r="F91" s="265"/>
      <c r="G91" s="265"/>
      <c r="H91" s="265"/>
      <c r="I91" s="266">
        <v>0.1490065464880758</v>
      </c>
      <c r="J91" s="266">
        <v>0.14723654648807577</v>
      </c>
      <c r="K91" s="266">
        <v>4E-05</v>
      </c>
      <c r="L91" s="266">
        <v>0.00173</v>
      </c>
      <c r="M91" s="266">
        <v>0.08859738890558641</v>
      </c>
      <c r="N91" s="266">
        <v>0.08770738890558641</v>
      </c>
      <c r="O91" s="266">
        <v>2E-05</v>
      </c>
      <c r="P91" s="266">
        <v>0.00087</v>
      </c>
      <c r="Q91" s="266">
        <v>0.12372397833387781</v>
      </c>
      <c r="R91" s="266">
        <v>0.12171397833387781</v>
      </c>
      <c r="S91" s="266">
        <v>6E-05</v>
      </c>
      <c r="T91" s="266">
        <v>0.00195</v>
      </c>
    </row>
    <row r="92" spans="2:20" s="114" customFormat="1" ht="15">
      <c r="B92" s="510"/>
      <c r="C92" s="512"/>
      <c r="D92" s="147" t="s">
        <v>129</v>
      </c>
      <c r="E92" s="266">
        <v>0.7882357204050964</v>
      </c>
      <c r="F92" s="266">
        <v>0.7766757204050964</v>
      </c>
      <c r="G92" s="266">
        <v>0.00025</v>
      </c>
      <c r="H92" s="266">
        <v>0.01131</v>
      </c>
      <c r="I92" s="266">
        <v>0.972064015158445</v>
      </c>
      <c r="J92" s="266">
        <v>0.960504015158445</v>
      </c>
      <c r="K92" s="266">
        <v>0.00025</v>
      </c>
      <c r="L92" s="266">
        <v>0.01131</v>
      </c>
      <c r="M92" s="266">
        <v>1.1559040606337798</v>
      </c>
      <c r="N92" s="266">
        <v>1.1443440606337798</v>
      </c>
      <c r="O92" s="266">
        <v>0.00025</v>
      </c>
      <c r="P92" s="266">
        <v>0.01131</v>
      </c>
      <c r="Q92" s="266">
        <v>1.020629749127736</v>
      </c>
      <c r="R92" s="266">
        <v>1.009069749127736</v>
      </c>
      <c r="S92" s="266">
        <v>0.00025</v>
      </c>
      <c r="T92" s="266">
        <v>0.01131</v>
      </c>
    </row>
    <row r="93" spans="2:20" s="114" customFormat="1" ht="15">
      <c r="B93" s="510"/>
      <c r="C93" s="512"/>
      <c r="D93" s="147" t="s">
        <v>340</v>
      </c>
      <c r="E93" s="266">
        <v>1.2685424272196195</v>
      </c>
      <c r="F93" s="266">
        <v>1.2499384105796194</v>
      </c>
      <c r="G93" s="266">
        <v>0.00040233600000000005</v>
      </c>
      <c r="H93" s="266">
        <v>0.018201680640000002</v>
      </c>
      <c r="I93" s="266">
        <v>1.5643853904111527</v>
      </c>
      <c r="J93" s="266">
        <v>1.5457813737711525</v>
      </c>
      <c r="K93" s="266">
        <v>0.00040233600000000005</v>
      </c>
      <c r="L93" s="266">
        <v>0.018201680640000002</v>
      </c>
      <c r="M93" s="266">
        <v>1.86024726455661</v>
      </c>
      <c r="N93" s="266">
        <v>1.8416432479166098</v>
      </c>
      <c r="O93" s="266">
        <v>0.00040233600000000005</v>
      </c>
      <c r="P93" s="266">
        <v>0.018201680640000002</v>
      </c>
      <c r="Q93" s="266">
        <v>1.6425443629802274</v>
      </c>
      <c r="R93" s="266">
        <v>1.6239403463402273</v>
      </c>
      <c r="S93" s="266">
        <v>0.00040233600000000005</v>
      </c>
      <c r="T93" s="266">
        <v>0.018201680640000002</v>
      </c>
    </row>
    <row r="94" spans="2:3" s="114" customFormat="1" ht="15">
      <c r="B94" s="153"/>
      <c r="C94" s="155"/>
    </row>
    <row r="95" spans="2:3" s="114" customFormat="1" ht="15">
      <c r="B95" s="153"/>
      <c r="C95" s="155"/>
    </row>
    <row r="96" spans="2:12" s="114" customFormat="1" ht="15">
      <c r="B96" s="153"/>
      <c r="C96" s="155"/>
      <c r="E96" s="529" t="s">
        <v>447</v>
      </c>
      <c r="F96" s="529"/>
      <c r="G96" s="529"/>
      <c r="H96" s="529"/>
      <c r="I96" s="529" t="s">
        <v>448</v>
      </c>
      <c r="J96" s="529"/>
      <c r="K96" s="529"/>
      <c r="L96" s="529"/>
    </row>
    <row r="97" spans="2:12" s="114" customFormat="1" ht="18">
      <c r="B97" s="151" t="s">
        <v>187</v>
      </c>
      <c r="C97" s="223" t="s">
        <v>237</v>
      </c>
      <c r="D97" s="146" t="s">
        <v>189</v>
      </c>
      <c r="E97" s="147" t="s">
        <v>190</v>
      </c>
      <c r="F97" s="147" t="s">
        <v>191</v>
      </c>
      <c r="G97" s="147" t="s">
        <v>192</v>
      </c>
      <c r="H97" s="147" t="s">
        <v>193</v>
      </c>
      <c r="I97" s="147" t="s">
        <v>190</v>
      </c>
      <c r="J97" s="147" t="s">
        <v>191</v>
      </c>
      <c r="K97" s="147" t="s">
        <v>192</v>
      </c>
      <c r="L97" s="147" t="s">
        <v>193</v>
      </c>
    </row>
    <row r="98" spans="2:12" s="114" customFormat="1" ht="15">
      <c r="B98" s="510" t="s">
        <v>481</v>
      </c>
      <c r="C98" s="198" t="s">
        <v>452</v>
      </c>
      <c r="D98" s="147" t="s">
        <v>479</v>
      </c>
      <c r="E98" s="262">
        <v>5.115349999999999</v>
      </c>
      <c r="F98" s="262">
        <v>5.08878</v>
      </c>
      <c r="G98" s="262">
        <v>0.00123</v>
      </c>
      <c r="H98" s="262">
        <v>0.02534</v>
      </c>
      <c r="I98" s="262">
        <v>2.70488</v>
      </c>
      <c r="J98" s="262">
        <v>2.67831</v>
      </c>
      <c r="K98" s="262">
        <v>0.00123</v>
      </c>
      <c r="L98" s="262">
        <v>0.02534</v>
      </c>
    </row>
    <row r="99" spans="2:12" s="114" customFormat="1" ht="15">
      <c r="B99" s="510"/>
      <c r="C99" s="198" t="s">
        <v>455</v>
      </c>
      <c r="D99" s="147" t="s">
        <v>479</v>
      </c>
      <c r="E99" s="262">
        <v>1.99837</v>
      </c>
      <c r="F99" s="262">
        <v>1.9884</v>
      </c>
      <c r="G99" s="262">
        <v>7E-05</v>
      </c>
      <c r="H99" s="262">
        <v>0.0099</v>
      </c>
      <c r="I99" s="262">
        <v>1.05649</v>
      </c>
      <c r="J99" s="262">
        <v>1.04652</v>
      </c>
      <c r="K99" s="262">
        <v>7E-05</v>
      </c>
      <c r="L99" s="262">
        <v>0.0099</v>
      </c>
    </row>
    <row r="100" spans="2:12" s="114" customFormat="1" ht="21.75" customHeight="1">
      <c r="B100" s="510"/>
      <c r="C100" s="198" t="s">
        <v>458</v>
      </c>
      <c r="D100" s="147" t="s">
        <v>479</v>
      </c>
      <c r="E100" s="262">
        <v>1.4564800000000002</v>
      </c>
      <c r="F100" s="262">
        <v>1.44921</v>
      </c>
      <c r="G100" s="262">
        <v>5E-05</v>
      </c>
      <c r="H100" s="262">
        <v>0.00722</v>
      </c>
      <c r="I100" s="262">
        <v>0.77001</v>
      </c>
      <c r="J100" s="262">
        <v>0.76274</v>
      </c>
      <c r="K100" s="262">
        <v>5E-05</v>
      </c>
      <c r="L100" s="262">
        <v>0.00722</v>
      </c>
    </row>
    <row r="101" spans="2:12" s="114" customFormat="1" ht="33" customHeight="1">
      <c r="B101" s="510"/>
      <c r="C101" s="198" t="s">
        <v>461</v>
      </c>
      <c r="D101" s="147" t="s">
        <v>479</v>
      </c>
      <c r="E101" s="262">
        <v>1.4564800000000002</v>
      </c>
      <c r="F101" s="262">
        <v>1.44921</v>
      </c>
      <c r="G101" s="262">
        <v>5E-05</v>
      </c>
      <c r="H101" s="262">
        <v>0.00722</v>
      </c>
      <c r="I101" s="262">
        <v>0.77001</v>
      </c>
      <c r="J101" s="262">
        <v>0.76274</v>
      </c>
      <c r="K101" s="262">
        <v>5E-05</v>
      </c>
      <c r="L101" s="262">
        <v>0.00722</v>
      </c>
    </row>
    <row r="102" spans="2:3" s="114" customFormat="1" ht="15">
      <c r="B102" s="153"/>
      <c r="C102" s="155"/>
    </row>
    <row r="103" spans="2:3" s="114" customFormat="1" ht="15">
      <c r="B103" s="153"/>
      <c r="C103" s="155"/>
    </row>
    <row r="104" spans="2:3" s="114" customFormat="1" ht="15">
      <c r="B104" s="153"/>
      <c r="C104" s="155"/>
    </row>
    <row r="105" spans="2:8" s="114" customFormat="1" ht="18">
      <c r="B105" s="151" t="s">
        <v>187</v>
      </c>
      <c r="C105" s="223" t="s">
        <v>237</v>
      </c>
      <c r="D105" s="146" t="s">
        <v>189</v>
      </c>
      <c r="E105" s="147" t="s">
        <v>190</v>
      </c>
      <c r="F105" s="147" t="s">
        <v>191</v>
      </c>
      <c r="G105" s="147" t="s">
        <v>192</v>
      </c>
      <c r="H105" s="147" t="s">
        <v>193</v>
      </c>
    </row>
    <row r="106" spans="2:8" s="114" customFormat="1" ht="15">
      <c r="B106" s="184" t="s">
        <v>474</v>
      </c>
      <c r="C106" s="198" t="s">
        <v>482</v>
      </c>
      <c r="D106" s="147" t="s">
        <v>479</v>
      </c>
      <c r="E106" s="266">
        <v>0.0339411495436745</v>
      </c>
      <c r="F106" s="266">
        <v>0.0336</v>
      </c>
      <c r="G106" s="266">
        <v>4E-05</v>
      </c>
      <c r="H106" s="266">
        <v>0.0003</v>
      </c>
    </row>
    <row r="107" spans="2:3" s="114" customFormat="1" ht="15">
      <c r="B107" s="153"/>
      <c r="C107" s="155"/>
    </row>
    <row r="108" spans="2:3" s="114" customFormat="1" ht="15">
      <c r="B108" s="153"/>
      <c r="C108" s="155"/>
    </row>
    <row r="109" spans="2:3" s="114" customFormat="1" ht="15">
      <c r="B109" s="153"/>
      <c r="C109" s="155"/>
    </row>
    <row r="110" spans="2:9" s="114" customFormat="1" ht="18">
      <c r="B110" s="151" t="s">
        <v>187</v>
      </c>
      <c r="C110" s="223" t="s">
        <v>237</v>
      </c>
      <c r="D110" s="146" t="s">
        <v>483</v>
      </c>
      <c r="E110" s="146" t="s">
        <v>189</v>
      </c>
      <c r="F110" s="147" t="s">
        <v>190</v>
      </c>
      <c r="G110" s="147" t="s">
        <v>191</v>
      </c>
      <c r="H110" s="147" t="s">
        <v>192</v>
      </c>
      <c r="I110" s="147" t="s">
        <v>193</v>
      </c>
    </row>
    <row r="111" spans="2:9" s="114" customFormat="1" ht="15">
      <c r="B111" s="510" t="s">
        <v>484</v>
      </c>
      <c r="C111" s="512" t="s">
        <v>485</v>
      </c>
      <c r="D111" s="147" t="s">
        <v>486</v>
      </c>
      <c r="E111" s="147" t="s">
        <v>479</v>
      </c>
      <c r="F111" s="361">
        <v>0.002923</v>
      </c>
      <c r="G111" s="361">
        <v>0.0029</v>
      </c>
      <c r="H111" s="361">
        <v>1E-06</v>
      </c>
      <c r="I111" s="361">
        <v>2.2E-05</v>
      </c>
    </row>
    <row r="112" spans="2:9" s="114" customFormat="1" ht="15">
      <c r="B112" s="510"/>
      <c r="C112" s="512"/>
      <c r="D112" s="147" t="s">
        <v>487</v>
      </c>
      <c r="E112" s="147" t="s">
        <v>479</v>
      </c>
      <c r="F112" s="361">
        <v>0.004435000000000001</v>
      </c>
      <c r="G112" s="361">
        <v>0.0044</v>
      </c>
      <c r="H112" s="361">
        <v>2E-06</v>
      </c>
      <c r="I112" s="361">
        <v>3.3E-05</v>
      </c>
    </row>
    <row r="113" spans="2:9" s="114" customFormat="1" ht="15">
      <c r="B113" s="510"/>
      <c r="C113" s="512"/>
      <c r="D113" s="147" t="s">
        <v>488</v>
      </c>
      <c r="E113" s="147" t="s">
        <v>479</v>
      </c>
      <c r="F113" s="361">
        <v>0.005946000000000001</v>
      </c>
      <c r="G113" s="361">
        <v>0.005900000000000001</v>
      </c>
      <c r="H113" s="361">
        <v>2E-06</v>
      </c>
      <c r="I113" s="361">
        <v>4.4E-05</v>
      </c>
    </row>
    <row r="114" spans="2:9" s="114" customFormat="1" ht="15">
      <c r="B114" s="510"/>
      <c r="C114" s="512"/>
      <c r="D114" s="147" t="s">
        <v>489</v>
      </c>
      <c r="E114" s="147" t="s">
        <v>479</v>
      </c>
      <c r="F114" s="361">
        <v>0.007559</v>
      </c>
      <c r="G114" s="361">
        <v>0.0075</v>
      </c>
      <c r="H114" s="361">
        <v>3E-06</v>
      </c>
      <c r="I114" s="361">
        <v>5.6E-05</v>
      </c>
    </row>
    <row r="115" spans="2:9" s="114" customFormat="1" ht="15">
      <c r="B115" s="510"/>
      <c r="C115" s="512"/>
      <c r="D115" s="147" t="s">
        <v>490</v>
      </c>
      <c r="E115" s="147" t="s">
        <v>479</v>
      </c>
      <c r="F115" s="361">
        <v>0.009172000000000001</v>
      </c>
      <c r="G115" s="361">
        <v>0.0091</v>
      </c>
      <c r="H115" s="361">
        <v>4E-06</v>
      </c>
      <c r="I115" s="361">
        <v>6.8E-05</v>
      </c>
    </row>
    <row r="116" spans="2:9" s="114" customFormat="1" ht="15">
      <c r="B116" s="510"/>
      <c r="C116" s="512"/>
      <c r="D116" s="147" t="s">
        <v>491</v>
      </c>
      <c r="E116" s="147" t="s">
        <v>479</v>
      </c>
      <c r="F116" s="361">
        <v>0.033560999999999994</v>
      </c>
      <c r="G116" s="361">
        <v>0.033299999999999996</v>
      </c>
      <c r="H116" s="361">
        <v>1.3E-05</v>
      </c>
      <c r="I116" s="361">
        <v>0.000248</v>
      </c>
    </row>
    <row r="117" spans="2:9" s="114" customFormat="1" ht="15">
      <c r="B117" s="510"/>
      <c r="C117" s="512"/>
      <c r="D117" s="147" t="s">
        <v>359</v>
      </c>
      <c r="E117" s="147" t="s">
        <v>479</v>
      </c>
      <c r="F117" s="361">
        <v>0.0045460000000000006</v>
      </c>
      <c r="G117" s="361">
        <v>0.00451</v>
      </c>
      <c r="H117" s="361">
        <v>2E-06</v>
      </c>
      <c r="I117" s="361">
        <v>3.4E-05</v>
      </c>
    </row>
    <row r="118" spans="2:9" s="114" customFormat="1" ht="15">
      <c r="B118" s="510"/>
      <c r="C118" s="512" t="s">
        <v>734</v>
      </c>
      <c r="D118" s="147" t="s">
        <v>492</v>
      </c>
      <c r="E118" s="147" t="s">
        <v>479</v>
      </c>
      <c r="F118" s="361">
        <v>0.005744000000000001</v>
      </c>
      <c r="G118" s="361">
        <v>0.0057</v>
      </c>
      <c r="H118" s="361">
        <v>2E-06</v>
      </c>
      <c r="I118" s="361">
        <v>4.2E-05</v>
      </c>
    </row>
    <row r="119" spans="2:9" s="114" customFormat="1" ht="15">
      <c r="B119" s="510"/>
      <c r="C119" s="512"/>
      <c r="D119" s="147" t="s">
        <v>493</v>
      </c>
      <c r="E119" s="147" t="s">
        <v>479</v>
      </c>
      <c r="F119" s="361">
        <v>0.010381000000000001</v>
      </c>
      <c r="G119" s="361">
        <v>0.0103</v>
      </c>
      <c r="H119" s="361">
        <v>4E-06</v>
      </c>
      <c r="I119" s="361">
        <v>7.7E-05</v>
      </c>
    </row>
    <row r="120" spans="2:9" s="114" customFormat="1" ht="15">
      <c r="B120" s="510"/>
      <c r="C120" s="512"/>
      <c r="D120" s="147" t="s">
        <v>494</v>
      </c>
      <c r="E120" s="147" t="s">
        <v>479</v>
      </c>
      <c r="F120" s="361">
        <v>0.018845999999999998</v>
      </c>
      <c r="G120" s="361">
        <v>0.018699999999999998</v>
      </c>
      <c r="H120" s="361">
        <v>7E-06</v>
      </c>
      <c r="I120" s="361">
        <v>0.000139</v>
      </c>
    </row>
    <row r="121" spans="2:9" s="114" customFormat="1" ht="15">
      <c r="B121" s="510"/>
      <c r="C121" s="512"/>
      <c r="D121" s="147" t="s">
        <v>495</v>
      </c>
      <c r="E121" s="147" t="s">
        <v>479</v>
      </c>
      <c r="F121" s="361">
        <v>0.029428</v>
      </c>
      <c r="G121" s="361">
        <v>0.0292</v>
      </c>
      <c r="H121" s="361">
        <v>1.1E-05</v>
      </c>
      <c r="I121" s="361">
        <v>0.000217</v>
      </c>
    </row>
    <row r="122" spans="2:9" s="114" customFormat="1" ht="15">
      <c r="B122" s="510"/>
      <c r="C122" s="512"/>
      <c r="D122" s="147" t="s">
        <v>496</v>
      </c>
      <c r="E122" s="147" t="s">
        <v>479</v>
      </c>
      <c r="F122" s="361">
        <v>0.045353</v>
      </c>
      <c r="G122" s="361">
        <v>0.045</v>
      </c>
      <c r="H122" s="361">
        <v>1.8E-05</v>
      </c>
      <c r="I122" s="361">
        <v>0.000335</v>
      </c>
    </row>
    <row r="123" spans="2:9" s="114" customFormat="1" ht="15">
      <c r="B123" s="510"/>
      <c r="C123" s="512"/>
      <c r="D123" s="147" t="s">
        <v>359</v>
      </c>
      <c r="E123" s="147" t="s">
        <v>479</v>
      </c>
      <c r="F123" s="361">
        <v>0.008979</v>
      </c>
      <c r="G123" s="361">
        <v>0.00891</v>
      </c>
      <c r="H123" s="361">
        <v>3E-06</v>
      </c>
      <c r="I123" s="361">
        <v>6.6E-05</v>
      </c>
    </row>
    <row r="124" spans="2:9" s="114" customFormat="1" ht="15">
      <c r="B124" s="510"/>
      <c r="C124" s="512" t="s">
        <v>735</v>
      </c>
      <c r="D124" s="147" t="s">
        <v>736</v>
      </c>
      <c r="E124" s="147" t="s">
        <v>479</v>
      </c>
      <c r="F124" s="361">
        <v>0.008466000000000001</v>
      </c>
      <c r="G124" s="361">
        <v>0.008400000000000001</v>
      </c>
      <c r="H124" s="361">
        <v>3E-06</v>
      </c>
      <c r="I124" s="361">
        <v>6.3E-05</v>
      </c>
    </row>
    <row r="125" spans="2:9" s="114" customFormat="1" ht="15">
      <c r="B125" s="510"/>
      <c r="C125" s="512"/>
      <c r="D125" s="147" t="s">
        <v>494</v>
      </c>
      <c r="E125" s="147" t="s">
        <v>479</v>
      </c>
      <c r="F125" s="361">
        <v>0.010884000000000001</v>
      </c>
      <c r="G125" s="361">
        <v>0.0108</v>
      </c>
      <c r="H125" s="361">
        <v>4E-06</v>
      </c>
      <c r="I125" s="361">
        <v>8E-05</v>
      </c>
    </row>
    <row r="126" spans="2:9" s="114" customFormat="1" ht="15">
      <c r="B126" s="510"/>
      <c r="C126" s="512"/>
      <c r="D126" s="147" t="s">
        <v>495</v>
      </c>
      <c r="E126" s="147" t="s">
        <v>479</v>
      </c>
      <c r="F126" s="361">
        <v>0.015217999999999999</v>
      </c>
      <c r="G126" s="361">
        <v>0.015099999999999999</v>
      </c>
      <c r="H126" s="361">
        <v>6E-06</v>
      </c>
      <c r="I126" s="361">
        <v>0.000112</v>
      </c>
    </row>
    <row r="127" spans="2:9" s="114" customFormat="1" ht="15">
      <c r="B127" s="510"/>
      <c r="C127" s="512"/>
      <c r="D127" s="147" t="s">
        <v>496</v>
      </c>
      <c r="E127" s="147" t="s">
        <v>479</v>
      </c>
      <c r="F127" s="361">
        <v>0.022373999999999998</v>
      </c>
      <c r="G127" s="361">
        <v>0.0222</v>
      </c>
      <c r="H127" s="361">
        <v>9E-06</v>
      </c>
      <c r="I127" s="361">
        <v>0.000165</v>
      </c>
    </row>
    <row r="128" spans="2:9" s="114" customFormat="1" ht="15">
      <c r="B128" s="510"/>
      <c r="C128" s="582"/>
      <c r="D128" s="147" t="s">
        <v>359</v>
      </c>
      <c r="E128" s="147" t="s">
        <v>479</v>
      </c>
      <c r="F128" s="361">
        <v>0.01026</v>
      </c>
      <c r="G128" s="361">
        <v>0.01018</v>
      </c>
      <c r="H128" s="361">
        <v>4E-06</v>
      </c>
      <c r="I128" s="361">
        <v>7.6E-05</v>
      </c>
    </row>
    <row r="129" spans="2:9" s="114" customFormat="1" ht="15">
      <c r="B129" s="510"/>
      <c r="C129" s="484" t="s">
        <v>497</v>
      </c>
      <c r="D129" s="147" t="s">
        <v>737</v>
      </c>
      <c r="E129" s="147" t="s">
        <v>479</v>
      </c>
      <c r="F129" s="361">
        <v>0.009373000000000001</v>
      </c>
      <c r="G129" s="361">
        <v>0.009300000000000001</v>
      </c>
      <c r="H129" s="361">
        <v>4E-06</v>
      </c>
      <c r="I129" s="361">
        <v>6.9E-05</v>
      </c>
    </row>
    <row r="130" spans="2:9" s="114" customFormat="1" ht="15">
      <c r="B130" s="510"/>
      <c r="C130" s="512"/>
      <c r="D130" s="147" t="s">
        <v>738</v>
      </c>
      <c r="E130" s="147" t="s">
        <v>479</v>
      </c>
      <c r="F130" s="361">
        <v>0.014614000000000002</v>
      </c>
      <c r="G130" s="361">
        <v>0.0145</v>
      </c>
      <c r="H130" s="361">
        <v>6E-06</v>
      </c>
      <c r="I130" s="361">
        <v>0.000108</v>
      </c>
    </row>
    <row r="131" spans="2:9" s="114" customFormat="1" ht="15">
      <c r="B131" s="510"/>
      <c r="C131" s="512"/>
      <c r="D131" s="147" t="s">
        <v>359</v>
      </c>
      <c r="E131" s="147" t="s">
        <v>479</v>
      </c>
      <c r="F131" s="361">
        <v>0.011479000000000001</v>
      </c>
      <c r="G131" s="361">
        <v>0.01139</v>
      </c>
      <c r="H131" s="361">
        <v>4E-06</v>
      </c>
      <c r="I131" s="361">
        <v>8.5E-05</v>
      </c>
    </row>
    <row r="132" spans="2:9" s="114" customFormat="1" ht="15">
      <c r="B132" s="510"/>
      <c r="C132" s="512" t="s">
        <v>498</v>
      </c>
      <c r="D132" s="147" t="s">
        <v>739</v>
      </c>
      <c r="E132" s="147" t="s">
        <v>479</v>
      </c>
      <c r="F132" s="361">
        <v>0.009071</v>
      </c>
      <c r="G132" s="361">
        <v>0.009</v>
      </c>
      <c r="H132" s="361">
        <v>4E-06</v>
      </c>
      <c r="I132" s="361">
        <v>6.7E-05</v>
      </c>
    </row>
    <row r="133" spans="2:9" s="114" customFormat="1" ht="15">
      <c r="B133" s="510"/>
      <c r="C133" s="512"/>
      <c r="D133" s="147" t="s">
        <v>740</v>
      </c>
      <c r="E133" s="147" t="s">
        <v>479</v>
      </c>
      <c r="F133" s="361">
        <v>0.043841</v>
      </c>
      <c r="G133" s="361">
        <v>0.0435</v>
      </c>
      <c r="H133" s="361">
        <v>1.7E-05</v>
      </c>
      <c r="I133" s="361">
        <v>0.000324</v>
      </c>
    </row>
    <row r="134" spans="2:9" s="114" customFormat="1" ht="15">
      <c r="B134" s="510"/>
      <c r="C134" s="512"/>
      <c r="D134" s="147" t="s">
        <v>359</v>
      </c>
      <c r="E134" s="147" t="s">
        <v>479</v>
      </c>
      <c r="F134" s="361">
        <v>0.010320000000000001</v>
      </c>
      <c r="G134" s="361">
        <v>0.01024</v>
      </c>
      <c r="H134" s="361">
        <v>4E-06</v>
      </c>
      <c r="I134" s="361">
        <v>7.6E-05</v>
      </c>
    </row>
    <row r="135" spans="2:3" s="114" customFormat="1" ht="15">
      <c r="B135" s="153"/>
      <c r="C135" s="155"/>
    </row>
    <row r="136" spans="2:3" s="114" customFormat="1" ht="15">
      <c r="B136" s="153"/>
      <c r="C136" s="155"/>
    </row>
    <row r="137" spans="2:3" s="114" customFormat="1" ht="15">
      <c r="B137" s="153"/>
      <c r="C137" s="155"/>
    </row>
    <row r="138" spans="2:9" s="114" customFormat="1" ht="18">
      <c r="B138" s="151" t="s">
        <v>187</v>
      </c>
      <c r="C138" s="223" t="s">
        <v>237</v>
      </c>
      <c r="D138" s="146" t="s">
        <v>483</v>
      </c>
      <c r="E138" s="146" t="s">
        <v>189</v>
      </c>
      <c r="F138" s="147" t="s">
        <v>190</v>
      </c>
      <c r="G138" s="147" t="s">
        <v>191</v>
      </c>
      <c r="H138" s="147" t="s">
        <v>192</v>
      </c>
      <c r="I138" s="147" t="s">
        <v>193</v>
      </c>
    </row>
    <row r="139" spans="2:9" s="114" customFormat="1" ht="15">
      <c r="B139" s="510" t="s">
        <v>499</v>
      </c>
      <c r="C139" s="512" t="s">
        <v>500</v>
      </c>
      <c r="D139" s="147" t="s">
        <v>486</v>
      </c>
      <c r="E139" s="147" t="s">
        <v>479</v>
      </c>
      <c r="F139" s="361">
        <v>0.00252</v>
      </c>
      <c r="G139" s="361">
        <v>0.0025</v>
      </c>
      <c r="H139" s="361">
        <v>1E-06</v>
      </c>
      <c r="I139" s="361">
        <v>1.9E-05</v>
      </c>
    </row>
    <row r="140" spans="2:9" s="114" customFormat="1" ht="15">
      <c r="B140" s="510"/>
      <c r="C140" s="512"/>
      <c r="D140" s="147" t="s">
        <v>501</v>
      </c>
      <c r="E140" s="147" t="s">
        <v>479</v>
      </c>
      <c r="F140" s="361">
        <v>0.003023</v>
      </c>
      <c r="G140" s="361">
        <v>0.003</v>
      </c>
      <c r="H140" s="361">
        <v>1E-06</v>
      </c>
      <c r="I140" s="361">
        <v>2.2E-05</v>
      </c>
    </row>
    <row r="141" spans="2:9" s="114" customFormat="1" ht="15">
      <c r="B141" s="510"/>
      <c r="C141" s="512"/>
      <c r="D141" s="147" t="s">
        <v>686</v>
      </c>
      <c r="E141" s="147" t="s">
        <v>479</v>
      </c>
      <c r="F141" s="361">
        <v>0.0041329999999999995</v>
      </c>
      <c r="G141" s="361">
        <v>0.0040999999999999995</v>
      </c>
      <c r="H141" s="361">
        <v>2E-06</v>
      </c>
      <c r="I141" s="361">
        <v>3.1E-05</v>
      </c>
    </row>
    <row r="142" spans="2:9" s="114" customFormat="1" ht="15">
      <c r="B142" s="510"/>
      <c r="C142" s="512"/>
      <c r="D142" s="147" t="s">
        <v>687</v>
      </c>
      <c r="E142" s="147" t="s">
        <v>479</v>
      </c>
      <c r="F142" s="361">
        <v>0.005744000000000001</v>
      </c>
      <c r="G142" s="361">
        <v>0.0057</v>
      </c>
      <c r="H142" s="361">
        <v>2E-06</v>
      </c>
      <c r="I142" s="361">
        <v>4.2E-05</v>
      </c>
    </row>
    <row r="143" spans="2:9" s="114" customFormat="1" ht="15">
      <c r="B143" s="510"/>
      <c r="C143" s="512"/>
      <c r="D143" s="147" t="s">
        <v>688</v>
      </c>
      <c r="E143" s="147" t="s">
        <v>479</v>
      </c>
      <c r="F143" s="361">
        <v>0.007962</v>
      </c>
      <c r="G143" s="361">
        <v>0.0079</v>
      </c>
      <c r="H143" s="361">
        <v>3E-06</v>
      </c>
      <c r="I143" s="361">
        <v>5.9E-05</v>
      </c>
    </row>
    <row r="144" spans="2:9" s="114" customFormat="1" ht="15">
      <c r="B144" s="510"/>
      <c r="C144" s="512"/>
      <c r="D144" s="147" t="s">
        <v>491</v>
      </c>
      <c r="E144" s="147" t="s">
        <v>479</v>
      </c>
      <c r="F144" s="361">
        <v>0.029428</v>
      </c>
      <c r="G144" s="361">
        <v>0.0292</v>
      </c>
      <c r="H144" s="361">
        <v>1.1E-05</v>
      </c>
      <c r="I144" s="361">
        <v>0.000217</v>
      </c>
    </row>
    <row r="145" spans="2:9" s="114" customFormat="1" ht="15">
      <c r="B145" s="510"/>
      <c r="C145" s="512"/>
      <c r="D145" s="147" t="s">
        <v>359</v>
      </c>
      <c r="E145" s="147" t="s">
        <v>479</v>
      </c>
      <c r="F145" s="361">
        <v>0.003517</v>
      </c>
      <c r="G145" s="361">
        <v>0.00349</v>
      </c>
      <c r="H145" s="361">
        <v>1E-06</v>
      </c>
      <c r="I145" s="361">
        <v>2.6E-05</v>
      </c>
    </row>
    <row r="146" spans="2:9" s="114" customFormat="1" ht="15">
      <c r="B146" s="510"/>
      <c r="C146" s="512" t="s">
        <v>502</v>
      </c>
      <c r="D146" s="147" t="s">
        <v>672</v>
      </c>
      <c r="E146" s="147" t="s">
        <v>479</v>
      </c>
      <c r="F146" s="361">
        <v>0.011994000000000001</v>
      </c>
      <c r="G146" s="361">
        <v>0.0119</v>
      </c>
      <c r="H146" s="361">
        <v>5E-06</v>
      </c>
      <c r="I146" s="361">
        <v>8.9E-05</v>
      </c>
    </row>
    <row r="147" spans="2:9" s="114" customFormat="1" ht="15">
      <c r="B147" s="510"/>
      <c r="C147" s="512"/>
      <c r="D147" s="147" t="s">
        <v>495</v>
      </c>
      <c r="E147" s="147" t="s">
        <v>479</v>
      </c>
      <c r="F147" s="361">
        <v>0.015924</v>
      </c>
      <c r="G147" s="361">
        <v>0.0158</v>
      </c>
      <c r="H147" s="361">
        <v>6E-06</v>
      </c>
      <c r="I147" s="361">
        <v>0.000118</v>
      </c>
    </row>
    <row r="148" spans="2:9" s="114" customFormat="1" ht="15">
      <c r="B148" s="510"/>
      <c r="C148" s="512"/>
      <c r="D148" s="147" t="s">
        <v>496</v>
      </c>
      <c r="E148" s="147" t="s">
        <v>479</v>
      </c>
      <c r="F148" s="361">
        <v>0.014009</v>
      </c>
      <c r="G148" s="361">
        <v>0.013900000000000001</v>
      </c>
      <c r="H148" s="361">
        <v>5E-06</v>
      </c>
      <c r="I148" s="361">
        <v>0.000104</v>
      </c>
    </row>
    <row r="149" spans="2:9" s="114" customFormat="1" ht="15">
      <c r="B149" s="510"/>
      <c r="C149" s="512"/>
      <c r="D149" s="147" t="s">
        <v>673</v>
      </c>
      <c r="E149" s="147" t="s">
        <v>479</v>
      </c>
      <c r="F149" s="361">
        <v>0.011086</v>
      </c>
      <c r="G149" s="361">
        <v>0.011</v>
      </c>
      <c r="H149" s="361">
        <v>4E-06</v>
      </c>
      <c r="I149" s="361">
        <v>8.2E-05</v>
      </c>
    </row>
    <row r="150" spans="2:9" s="114" customFormat="1" ht="15">
      <c r="B150" s="510"/>
      <c r="C150" s="512"/>
      <c r="D150" s="147" t="s">
        <v>674</v>
      </c>
      <c r="E150" s="147" t="s">
        <v>479</v>
      </c>
      <c r="F150" s="361">
        <v>0.017637000000000003</v>
      </c>
      <c r="G150" s="361">
        <v>0.0175</v>
      </c>
      <c r="H150" s="361">
        <v>7E-06</v>
      </c>
      <c r="I150" s="361">
        <v>0.00013</v>
      </c>
    </row>
    <row r="151" spans="2:9" s="114" customFormat="1" ht="15">
      <c r="B151" s="510"/>
      <c r="C151" s="512"/>
      <c r="D151" s="147" t="s">
        <v>675</v>
      </c>
      <c r="E151" s="147" t="s">
        <v>479</v>
      </c>
      <c r="F151" s="361">
        <v>0.019955000000000004</v>
      </c>
      <c r="G151" s="361">
        <v>0.0198</v>
      </c>
      <c r="H151" s="361">
        <v>8E-06</v>
      </c>
      <c r="I151" s="361">
        <v>0.000147</v>
      </c>
    </row>
    <row r="152" spans="2:9" s="114" customFormat="1" ht="15">
      <c r="B152" s="510"/>
      <c r="C152" s="512"/>
      <c r="D152" s="147" t="s">
        <v>359</v>
      </c>
      <c r="E152" s="147" t="s">
        <v>479</v>
      </c>
      <c r="F152" s="361">
        <v>0.013152</v>
      </c>
      <c r="G152" s="361">
        <v>0.01305</v>
      </c>
      <c r="H152" s="361">
        <v>5E-06</v>
      </c>
      <c r="I152" s="361">
        <v>9.7E-05</v>
      </c>
    </row>
    <row r="153" spans="2:9" s="114" customFormat="1" ht="15">
      <c r="B153" s="510"/>
      <c r="C153" s="512" t="s">
        <v>503</v>
      </c>
      <c r="D153" s="147" t="s">
        <v>680</v>
      </c>
      <c r="E153" s="147" t="s">
        <v>479</v>
      </c>
      <c r="F153" s="361">
        <v>0.012598</v>
      </c>
      <c r="G153" s="361">
        <v>0.0125</v>
      </c>
      <c r="H153" s="361">
        <v>5E-06</v>
      </c>
      <c r="I153" s="361">
        <v>9.3E-05</v>
      </c>
    </row>
    <row r="154" spans="2:9" s="114" customFormat="1" ht="15">
      <c r="B154" s="510"/>
      <c r="C154" s="512"/>
      <c r="D154" s="147" t="s">
        <v>681</v>
      </c>
      <c r="E154" s="147" t="s">
        <v>479</v>
      </c>
      <c r="F154" s="361">
        <v>0.01673</v>
      </c>
      <c r="G154" s="361">
        <v>0.0166</v>
      </c>
      <c r="H154" s="361">
        <v>6E-06</v>
      </c>
      <c r="I154" s="361">
        <v>0.000124</v>
      </c>
    </row>
    <row r="155" spans="2:9" s="114" customFormat="1" ht="15">
      <c r="B155" s="510"/>
      <c r="C155" s="512"/>
      <c r="D155" s="147" t="s">
        <v>682</v>
      </c>
      <c r="E155" s="147" t="s">
        <v>479</v>
      </c>
      <c r="F155" s="361">
        <v>0.01673</v>
      </c>
      <c r="G155" s="361">
        <v>0.0166</v>
      </c>
      <c r="H155" s="361">
        <v>6E-06</v>
      </c>
      <c r="I155" s="361">
        <v>0.000124</v>
      </c>
    </row>
    <row r="156" spans="2:9" s="114" customFormat="1" ht="15">
      <c r="B156" s="510"/>
      <c r="C156" s="512"/>
      <c r="D156" s="147" t="s">
        <v>683</v>
      </c>
      <c r="E156" s="147" t="s">
        <v>479</v>
      </c>
      <c r="F156" s="361">
        <v>0.020157</v>
      </c>
      <c r="G156" s="361">
        <v>0.02</v>
      </c>
      <c r="H156" s="361">
        <v>8E-06</v>
      </c>
      <c r="I156" s="361">
        <v>0.000149</v>
      </c>
    </row>
    <row r="157" spans="2:9" s="114" customFormat="1" ht="15">
      <c r="B157" s="510"/>
      <c r="C157" s="512"/>
      <c r="D157" s="147" t="s">
        <v>684</v>
      </c>
      <c r="E157" s="147" t="s">
        <v>479</v>
      </c>
      <c r="F157" s="361">
        <v>0.032352000000000006</v>
      </c>
      <c r="G157" s="361">
        <v>0.032100000000000004</v>
      </c>
      <c r="H157" s="361">
        <v>1.3E-05</v>
      </c>
      <c r="I157" s="361">
        <v>0.000239</v>
      </c>
    </row>
    <row r="158" spans="2:9" s="114" customFormat="1" ht="15">
      <c r="B158" s="510"/>
      <c r="C158" s="512"/>
      <c r="D158" s="147" t="s">
        <v>685</v>
      </c>
      <c r="E158" s="147" t="s">
        <v>479</v>
      </c>
      <c r="F158" s="361">
        <v>0.036584</v>
      </c>
      <c r="G158" s="361">
        <v>0.0363</v>
      </c>
      <c r="H158" s="361">
        <v>1.4E-05</v>
      </c>
      <c r="I158" s="361">
        <v>0.00027</v>
      </c>
    </row>
    <row r="159" spans="2:9" s="114" customFormat="1" ht="15">
      <c r="B159" s="510"/>
      <c r="C159" s="512"/>
      <c r="D159" s="147" t="s">
        <v>359</v>
      </c>
      <c r="E159" s="147" t="s">
        <v>479</v>
      </c>
      <c r="F159" s="361">
        <v>0.016045</v>
      </c>
      <c r="G159" s="361">
        <v>0.01592</v>
      </c>
      <c r="H159" s="361">
        <v>6E-06</v>
      </c>
      <c r="I159" s="361">
        <v>0.000119</v>
      </c>
    </row>
    <row r="160" spans="2:9" s="114" customFormat="1" ht="15">
      <c r="B160" s="510"/>
      <c r="C160" s="512" t="s">
        <v>504</v>
      </c>
      <c r="D160" s="147" t="s">
        <v>676</v>
      </c>
      <c r="E160" s="147" t="s">
        <v>479</v>
      </c>
      <c r="F160" s="361">
        <v>0.03225</v>
      </c>
      <c r="G160" s="361">
        <v>0.032</v>
      </c>
      <c r="H160" s="361">
        <v>1.2E-05</v>
      </c>
      <c r="I160" s="361">
        <v>0.000238</v>
      </c>
    </row>
    <row r="161" spans="2:9" s="114" customFormat="1" ht="15">
      <c r="B161" s="510"/>
      <c r="C161" s="512"/>
      <c r="D161" s="147" t="s">
        <v>677</v>
      </c>
      <c r="E161" s="147" t="s">
        <v>479</v>
      </c>
      <c r="F161" s="361">
        <v>0.058051</v>
      </c>
      <c r="G161" s="361">
        <v>0.0576</v>
      </c>
      <c r="H161" s="361">
        <v>2.2E-05</v>
      </c>
      <c r="I161" s="361">
        <v>0.000429</v>
      </c>
    </row>
    <row r="162" spans="2:9" s="114" customFormat="1" ht="15">
      <c r="B162" s="510"/>
      <c r="C162" s="512"/>
      <c r="D162" s="147" t="s">
        <v>359</v>
      </c>
      <c r="E162" s="147" t="s">
        <v>479</v>
      </c>
      <c r="F162" s="361">
        <v>0.038348</v>
      </c>
      <c r="G162" s="361">
        <v>0.03805</v>
      </c>
      <c r="H162" s="361">
        <v>1.5E-05</v>
      </c>
      <c r="I162" s="361">
        <v>0.000283</v>
      </c>
    </row>
    <row r="163" spans="2:9" s="114" customFormat="1" ht="15">
      <c r="B163" s="510"/>
      <c r="C163" s="512" t="s">
        <v>505</v>
      </c>
      <c r="D163" s="147" t="s">
        <v>678</v>
      </c>
      <c r="E163" s="147" t="s">
        <v>479</v>
      </c>
      <c r="F163" s="361">
        <v>0.049888</v>
      </c>
      <c r="G163" s="361">
        <v>0.0495</v>
      </c>
      <c r="H163" s="361">
        <v>1.9E-05</v>
      </c>
      <c r="I163" s="361">
        <v>0.000369</v>
      </c>
    </row>
    <row r="164" spans="2:9" s="114" customFormat="1" ht="15">
      <c r="B164" s="510"/>
      <c r="C164" s="512"/>
      <c r="D164" s="147" t="s">
        <v>679</v>
      </c>
      <c r="E164" s="147" t="s">
        <v>479</v>
      </c>
      <c r="F164" s="361">
        <v>0.060773</v>
      </c>
      <c r="G164" s="361">
        <v>0.0603</v>
      </c>
      <c r="H164" s="361">
        <v>2.4E-05</v>
      </c>
      <c r="I164" s="361">
        <v>0.000449</v>
      </c>
    </row>
    <row r="165" spans="2:9" s="114" customFormat="1" ht="15">
      <c r="B165" s="510"/>
      <c r="C165" s="512"/>
      <c r="D165" s="147" t="s">
        <v>359</v>
      </c>
      <c r="E165" s="147" t="s">
        <v>479</v>
      </c>
      <c r="F165" s="361">
        <v>0.051349</v>
      </c>
      <c r="G165" s="361">
        <v>0.05095</v>
      </c>
      <c r="H165" s="361">
        <v>2E-05</v>
      </c>
      <c r="I165" s="361">
        <v>0.000379</v>
      </c>
    </row>
    <row r="166" spans="2:9" s="114" customFormat="1" ht="14.25">
      <c r="B166" s="510"/>
      <c r="C166" s="198" t="s">
        <v>506</v>
      </c>
      <c r="D166" s="147" t="s">
        <v>359</v>
      </c>
      <c r="E166" s="147" t="s">
        <v>479</v>
      </c>
      <c r="F166" s="361">
        <v>0.38751399999999997</v>
      </c>
      <c r="G166" s="361">
        <v>0.3845</v>
      </c>
      <c r="H166" s="361">
        <v>0.00015</v>
      </c>
      <c r="I166" s="361">
        <v>0.002864</v>
      </c>
    </row>
    <row r="167" spans="2:9" s="114" customFormat="1" ht="14.25">
      <c r="B167" s="510"/>
      <c r="C167" s="198" t="s">
        <v>507</v>
      </c>
      <c r="D167" s="147" t="s">
        <v>508</v>
      </c>
      <c r="E167" s="147" t="s">
        <v>479</v>
      </c>
      <c r="F167" s="361">
        <v>0.013001</v>
      </c>
      <c r="G167" s="361">
        <v>0.0129</v>
      </c>
      <c r="H167" s="361">
        <v>5E-06</v>
      </c>
      <c r="I167" s="361">
        <v>9.6E-05</v>
      </c>
    </row>
    <row r="168" spans="2:13" s="114" customFormat="1" ht="10.5" customHeight="1">
      <c r="B168" s="157"/>
      <c r="C168" s="173"/>
      <c r="D168" s="113"/>
      <c r="E168" s="113"/>
      <c r="F168" s="113"/>
      <c r="G168" s="113"/>
      <c r="H168" s="113"/>
      <c r="I168" s="113"/>
      <c r="J168" s="113"/>
      <c r="K168" s="113"/>
      <c r="L168" s="113"/>
      <c r="M168" s="113"/>
    </row>
    <row r="169" spans="2:13" s="114" customFormat="1" ht="14.25">
      <c r="B169" s="157"/>
      <c r="C169" s="173"/>
      <c r="D169" s="113"/>
      <c r="E169" s="113"/>
      <c r="F169" s="113"/>
      <c r="G169" s="113"/>
      <c r="H169" s="113"/>
      <c r="I169" s="113"/>
      <c r="J169" s="113"/>
      <c r="K169" s="113"/>
      <c r="L169" s="113"/>
      <c r="M169" s="113"/>
    </row>
    <row r="170" spans="2:13" s="209" customFormat="1" ht="15">
      <c r="B170" s="508" t="s">
        <v>120</v>
      </c>
      <c r="C170" s="508"/>
      <c r="D170" s="508"/>
      <c r="E170" s="508"/>
      <c r="F170" s="508"/>
      <c r="G170" s="508"/>
      <c r="H170" s="508"/>
      <c r="I170" s="508"/>
      <c r="J170" s="508"/>
      <c r="K170" s="508"/>
      <c r="L170" s="508"/>
      <c r="M170" s="508"/>
    </row>
    <row r="171" spans="2:13" s="209" customFormat="1" ht="14.25">
      <c r="B171" s="548" t="s">
        <v>620</v>
      </c>
      <c r="C171" s="548"/>
      <c r="D171" s="548"/>
      <c r="E171" s="548"/>
      <c r="F171" s="548"/>
      <c r="G171" s="548"/>
      <c r="H171" s="548"/>
      <c r="I171" s="548"/>
      <c r="J171" s="548"/>
      <c r="K171" s="548"/>
      <c r="L171" s="548"/>
      <c r="M171" s="548"/>
    </row>
    <row r="172" spans="2:13" s="209" customFormat="1" ht="70.5" customHeight="1">
      <c r="B172" s="432" t="s">
        <v>621</v>
      </c>
      <c r="C172" s="432"/>
      <c r="D172" s="432"/>
      <c r="E172" s="432"/>
      <c r="F172" s="432"/>
      <c r="G172" s="432"/>
      <c r="H172" s="432"/>
      <c r="I172" s="432"/>
      <c r="J172" s="432"/>
      <c r="K172" s="432"/>
      <c r="L172" s="432"/>
      <c r="M172" s="432"/>
    </row>
    <row r="173" spans="2:14" s="209" customFormat="1" ht="21.75" customHeight="1">
      <c r="B173" s="513" t="s">
        <v>622</v>
      </c>
      <c r="C173" s="513"/>
      <c r="D173" s="513"/>
      <c r="E173" s="513"/>
      <c r="F173" s="513"/>
      <c r="G173" s="513"/>
      <c r="H173" s="513"/>
      <c r="I173" s="513"/>
      <c r="J173" s="513"/>
      <c r="K173" s="513"/>
      <c r="L173" s="513"/>
      <c r="M173" s="513"/>
      <c r="N173" s="134"/>
    </row>
    <row r="174" spans="2:14" s="209" customFormat="1" ht="70.5" customHeight="1">
      <c r="B174" s="432" t="s">
        <v>623</v>
      </c>
      <c r="C174" s="432"/>
      <c r="D174" s="432"/>
      <c r="E174" s="432"/>
      <c r="F174" s="432"/>
      <c r="G174" s="432"/>
      <c r="H174" s="432"/>
      <c r="I174" s="432"/>
      <c r="J174" s="432"/>
      <c r="K174" s="432"/>
      <c r="L174" s="432"/>
      <c r="M174" s="432"/>
      <c r="N174" s="432"/>
    </row>
    <row r="175" spans="2:14" s="209" customFormat="1" ht="14.25">
      <c r="B175" s="548" t="s">
        <v>692</v>
      </c>
      <c r="C175" s="548"/>
      <c r="D175" s="548"/>
      <c r="E175" s="548"/>
      <c r="F175" s="548"/>
      <c r="G175" s="548"/>
      <c r="H175" s="548"/>
      <c r="I175" s="548"/>
      <c r="J175" s="548"/>
      <c r="K175" s="548"/>
      <c r="L175" s="548"/>
      <c r="M175" s="314"/>
      <c r="N175" s="304"/>
    </row>
    <row r="176" spans="2:14" s="209" customFormat="1" ht="14.25">
      <c r="B176" s="432" t="s">
        <v>693</v>
      </c>
      <c r="C176" s="432"/>
      <c r="D176" s="432"/>
      <c r="E176" s="432"/>
      <c r="F176" s="432"/>
      <c r="G176" s="432"/>
      <c r="H176" s="432"/>
      <c r="I176" s="432"/>
      <c r="J176" s="432"/>
      <c r="K176" s="432"/>
      <c r="L176" s="432"/>
      <c r="M176" s="432"/>
      <c r="N176" s="304"/>
    </row>
    <row r="177" spans="2:12" s="152" customFormat="1" ht="14.25">
      <c r="B177" s="475" t="s">
        <v>750</v>
      </c>
      <c r="C177" s="475"/>
      <c r="D177" s="475"/>
      <c r="E177" s="475"/>
      <c r="F177" s="475"/>
      <c r="G177" s="475"/>
      <c r="H177" s="475"/>
      <c r="I177" s="475"/>
      <c r="J177" s="475"/>
      <c r="K177" s="475"/>
      <c r="L177" s="321"/>
    </row>
    <row r="178" spans="2:12" s="160" customFormat="1" ht="6">
      <c r="B178" s="394"/>
      <c r="C178" s="394"/>
      <c r="D178" s="394"/>
      <c r="E178" s="394"/>
      <c r="F178" s="394"/>
      <c r="G178" s="394"/>
      <c r="H178" s="394"/>
      <c r="I178" s="394"/>
      <c r="J178" s="394"/>
      <c r="K178" s="394"/>
      <c r="L178" s="394"/>
    </row>
    <row r="179" spans="2:13" s="152" customFormat="1" ht="14.25">
      <c r="B179" s="478" t="s">
        <v>752</v>
      </c>
      <c r="C179" s="478"/>
      <c r="D179" s="478"/>
      <c r="E179" s="478"/>
      <c r="F179" s="478"/>
      <c r="G179" s="478"/>
      <c r="H179" s="478"/>
      <c r="I179" s="528"/>
      <c r="J179" s="528"/>
      <c r="K179" s="528"/>
      <c r="L179" s="528"/>
      <c r="M179" s="172"/>
    </row>
    <row r="180" spans="2:13" s="152" customFormat="1" ht="14.25">
      <c r="B180" s="435" t="s">
        <v>753</v>
      </c>
      <c r="C180" s="435"/>
      <c r="D180" s="435"/>
      <c r="E180" s="435"/>
      <c r="F180" s="435"/>
      <c r="G180" s="435"/>
      <c r="H180" s="435"/>
      <c r="I180" s="435"/>
      <c r="J180" s="435"/>
      <c r="K180" s="435"/>
      <c r="L180" s="435"/>
      <c r="M180" s="435"/>
    </row>
    <row r="181" spans="2:13" s="152" customFormat="1" ht="14.25">
      <c r="B181" s="435"/>
      <c r="C181" s="435"/>
      <c r="D181" s="435"/>
      <c r="E181" s="435"/>
      <c r="F181" s="435"/>
      <c r="G181" s="435"/>
      <c r="H181" s="435"/>
      <c r="I181" s="435"/>
      <c r="J181" s="435"/>
      <c r="K181" s="435"/>
      <c r="L181" s="435"/>
      <c r="M181" s="435"/>
    </row>
    <row r="182" spans="2:12" s="152" customFormat="1" ht="14.25">
      <c r="B182" s="321"/>
      <c r="C182" s="321"/>
      <c r="D182" s="321"/>
      <c r="E182" s="321"/>
      <c r="F182" s="321"/>
      <c r="G182" s="321"/>
      <c r="H182" s="321"/>
      <c r="I182" s="321"/>
      <c r="J182" s="321"/>
      <c r="K182" s="321"/>
      <c r="L182" s="321"/>
    </row>
    <row r="183" spans="2:13" s="209" customFormat="1" ht="14.25">
      <c r="B183" s="477" t="s">
        <v>640</v>
      </c>
      <c r="C183" s="477"/>
      <c r="D183" s="477"/>
      <c r="E183" s="477"/>
      <c r="F183" s="477"/>
      <c r="G183" s="477"/>
      <c r="H183" s="477"/>
      <c r="I183" s="477"/>
      <c r="J183" s="477"/>
      <c r="K183" s="477"/>
      <c r="L183" s="477"/>
      <c r="M183" s="477"/>
    </row>
    <row r="184" s="209" customFormat="1" ht="14.25">
      <c r="C184" s="51"/>
    </row>
    <row r="185" s="209" customFormat="1" ht="14.25">
      <c r="C185" s="51"/>
    </row>
    <row r="186" spans="3:14" s="209" customFormat="1" ht="14.25">
      <c r="C186" s="51"/>
      <c r="N186" s="297"/>
    </row>
    <row r="187" spans="2:14" s="209" customFormat="1" ht="74.25" customHeight="1">
      <c r="B187" s="440"/>
      <c r="C187" s="440"/>
      <c r="D187" s="440"/>
      <c r="E187" s="440"/>
      <c r="F187" s="440"/>
      <c r="G187" s="440"/>
      <c r="H187" s="440"/>
      <c r="I187" s="440"/>
      <c r="J187" s="440"/>
      <c r="K187" s="440"/>
      <c r="L187" s="440"/>
      <c r="M187" s="440"/>
      <c r="N187" s="440"/>
    </row>
    <row r="188" spans="2:14" s="209" customFormat="1" ht="33.75" customHeight="1">
      <c r="B188" s="588"/>
      <c r="C188" s="588"/>
      <c r="D188" s="588"/>
      <c r="E188" s="588"/>
      <c r="F188" s="588"/>
      <c r="G188" s="588"/>
      <c r="H188" s="588"/>
      <c r="I188" s="588"/>
      <c r="J188" s="588"/>
      <c r="K188" s="588"/>
      <c r="L188" s="588"/>
      <c r="M188" s="588"/>
      <c r="N188" s="588"/>
    </row>
  </sheetData>
  <sheetProtection/>
  <mergeCells count="81">
    <mergeCell ref="B177:K177"/>
    <mergeCell ref="B12:M12"/>
    <mergeCell ref="B179:L179"/>
    <mergeCell ref="B180:M181"/>
    <mergeCell ref="Y24:AB24"/>
    <mergeCell ref="I24:L24"/>
    <mergeCell ref="M24:P24"/>
    <mergeCell ref="Q24:T24"/>
    <mergeCell ref="U24:X24"/>
    <mergeCell ref="B26:B37"/>
    <mergeCell ref="AC24:AF24"/>
    <mergeCell ref="B175:L175"/>
    <mergeCell ref="B176:M176"/>
    <mergeCell ref="B173:M173"/>
    <mergeCell ref="B16:M16"/>
    <mergeCell ref="B187:N187"/>
    <mergeCell ref="B170:M170"/>
    <mergeCell ref="B171:M171"/>
    <mergeCell ref="B172:M172"/>
    <mergeCell ref="E24:H24"/>
    <mergeCell ref="B188:N188"/>
    <mergeCell ref="E40:H40"/>
    <mergeCell ref="I40:L40"/>
    <mergeCell ref="M40:P40"/>
    <mergeCell ref="E68:H68"/>
    <mergeCell ref="A1:F1"/>
    <mergeCell ref="B183:M183"/>
    <mergeCell ref="B174:N174"/>
    <mergeCell ref="B8:M8"/>
    <mergeCell ref="B9:M9"/>
    <mergeCell ref="B10:M10"/>
    <mergeCell ref="B11:M11"/>
    <mergeCell ref="B13:M13"/>
    <mergeCell ref="B21:M21"/>
    <mergeCell ref="B14:M14"/>
    <mergeCell ref="B20:M20"/>
    <mergeCell ref="B17:M17"/>
    <mergeCell ref="B19:M19"/>
    <mergeCell ref="B18:M18"/>
    <mergeCell ref="B15:M15"/>
    <mergeCell ref="C26:C28"/>
    <mergeCell ref="C29:C31"/>
    <mergeCell ref="C32:C34"/>
    <mergeCell ref="C35:C37"/>
    <mergeCell ref="Q40:T40"/>
    <mergeCell ref="B42:B65"/>
    <mergeCell ref="C42:C44"/>
    <mergeCell ref="C45:C47"/>
    <mergeCell ref="C48:C50"/>
    <mergeCell ref="C51:C53"/>
    <mergeCell ref="C54:C56"/>
    <mergeCell ref="C57:C59"/>
    <mergeCell ref="C60:C62"/>
    <mergeCell ref="C63:C65"/>
    <mergeCell ref="I68:L68"/>
    <mergeCell ref="M68:P68"/>
    <mergeCell ref="Q68:T68"/>
    <mergeCell ref="B70:B93"/>
    <mergeCell ref="C70:C72"/>
    <mergeCell ref="C73:C75"/>
    <mergeCell ref="C76:C78"/>
    <mergeCell ref="C79:C81"/>
    <mergeCell ref="C82:C84"/>
    <mergeCell ref="C85:C87"/>
    <mergeCell ref="C88:C90"/>
    <mergeCell ref="C91:C93"/>
    <mergeCell ref="E96:H96"/>
    <mergeCell ref="I96:L96"/>
    <mergeCell ref="B98:B101"/>
    <mergeCell ref="B111:B134"/>
    <mergeCell ref="C111:C117"/>
    <mergeCell ref="C118:C123"/>
    <mergeCell ref="C124:C128"/>
    <mergeCell ref="C129:C131"/>
    <mergeCell ref="C132:C134"/>
    <mergeCell ref="B139:B167"/>
    <mergeCell ref="C139:C145"/>
    <mergeCell ref="C146:C152"/>
    <mergeCell ref="C153:C159"/>
    <mergeCell ref="C160:C162"/>
    <mergeCell ref="C163:C165"/>
  </mergeCells>
  <hyperlinks>
    <hyperlink ref="A3" location="Index!A1" display="Index"/>
    <hyperlink ref="B11:M11" location="Fuels!A1" display="●  Where possible users should report on litres of fuel used for freight rather than on a km basis as this is a more accurate calculation - these conversion factors may be found in the 'fuels' listing."/>
  </hyperlinks>
  <printOptions/>
  <pageMargins left="0.7" right="0.7" top="0.75" bottom="0.75" header="0.3" footer="0.3"/>
  <pageSetup fitToHeight="0" fitToWidth="1" horizontalDpi="600" verticalDpi="600" orientation="landscape" paperSize="9" scale="37" r:id="rId3"/>
  <legacyDrawing r:id="rId2"/>
</worksheet>
</file>

<file path=xl/worksheets/sheet18.xml><?xml version="1.0" encoding="utf-8"?>
<worksheet xmlns="http://schemas.openxmlformats.org/spreadsheetml/2006/main" xmlns:r="http://schemas.openxmlformats.org/officeDocument/2006/relationships">
  <sheetPr>
    <tabColor theme="5" tint="0.39998000860214233"/>
    <pageSetUpPr fitToPage="1"/>
  </sheetPr>
  <dimension ref="A1:CK116"/>
  <sheetViews>
    <sheetView zoomScale="95" zoomScaleNormal="9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37" bestFit="1" customWidth="1"/>
    <col min="2" max="2" width="30.8515625" style="35" customWidth="1"/>
    <col min="3" max="3" width="29.421875" style="35" customWidth="1"/>
    <col min="4" max="4" width="8.421875" style="35" customWidth="1"/>
    <col min="5" max="6" width="13.28125" style="35" customWidth="1"/>
    <col min="7" max="7" width="17.57421875" style="35" bestFit="1" customWidth="1"/>
    <col min="8" max="13" width="13.28125" style="35" customWidth="1"/>
    <col min="14" max="28" width="13.28125" style="37" customWidth="1"/>
    <col min="29" max="36" width="12.8515625" style="209" bestFit="1" customWidth="1"/>
    <col min="37" max="44" width="11.140625" style="209" customWidth="1"/>
    <col min="45" max="16384" width="11.140625" style="35" customWidth="1"/>
  </cols>
  <sheetData>
    <row r="1" spans="1:30" s="156" customFormat="1" ht="11.25">
      <c r="A1" s="448" t="str">
        <f>Introduction!$A$1</f>
        <v>UK Government GHG Conversion Factors for Company Reporting</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row>
    <row r="2" spans="1:13" ht="21">
      <c r="A2" s="442" t="str">
        <f ca="1">MID(CELL("filename",$B$2),FIND("]",CELL("filename",$B$2))+1,256)</f>
        <v>Managed assets- vehicles</v>
      </c>
      <c r="B2" s="442"/>
      <c r="C2" s="442"/>
      <c r="D2" s="442"/>
      <c r="E2" s="442"/>
      <c r="F2" s="442"/>
      <c r="G2" s="37"/>
      <c r="H2" s="37"/>
      <c r="I2" s="37"/>
      <c r="J2" s="37"/>
      <c r="K2" s="37"/>
      <c r="L2" s="37"/>
      <c r="M2" s="37"/>
    </row>
    <row r="3" spans="1:13" ht="15">
      <c r="A3" s="139" t="s">
        <v>184</v>
      </c>
      <c r="B3" s="37"/>
      <c r="C3" s="37"/>
      <c r="D3" s="37"/>
      <c r="E3" s="37"/>
      <c r="F3" s="37"/>
      <c r="G3" s="37"/>
      <c r="H3" s="37"/>
      <c r="I3" s="37"/>
      <c r="J3" s="37"/>
      <c r="K3" s="37"/>
      <c r="L3" s="37"/>
      <c r="M3" s="37"/>
    </row>
    <row r="4" s="116" customFormat="1" ht="7.5" thickBot="1"/>
    <row r="5" spans="2:13" ht="15.75" thickTop="1">
      <c r="B5" s="4" t="s">
        <v>12</v>
      </c>
      <c r="C5" s="78" t="s">
        <v>23</v>
      </c>
      <c r="D5" s="102" t="s">
        <v>142</v>
      </c>
      <c r="E5" s="55">
        <f>Introduction!$C$5</f>
        <v>43312</v>
      </c>
      <c r="F5" s="102" t="s">
        <v>173</v>
      </c>
      <c r="G5" s="55" t="str">
        <f>Introduction!E5</f>
        <v>Standard Set</v>
      </c>
      <c r="H5" s="37"/>
      <c r="I5" s="37"/>
      <c r="J5" s="37"/>
      <c r="K5" s="37"/>
      <c r="L5" s="37"/>
      <c r="M5" s="37"/>
    </row>
    <row r="6" spans="2:13" ht="15.75" thickBot="1">
      <c r="B6" s="105" t="s">
        <v>135</v>
      </c>
      <c r="C6" s="72" t="s">
        <v>101</v>
      </c>
      <c r="D6" s="93" t="s">
        <v>33</v>
      </c>
      <c r="E6" s="58">
        <f>Introduction!C6</f>
        <v>1</v>
      </c>
      <c r="F6" s="93" t="s">
        <v>20</v>
      </c>
      <c r="G6" s="121">
        <f>UpdateYear</f>
        <v>2017</v>
      </c>
      <c r="H6" s="37"/>
      <c r="I6" s="37"/>
      <c r="J6" s="37"/>
      <c r="K6" s="37"/>
      <c r="L6" s="37"/>
      <c r="M6" s="37"/>
    </row>
    <row r="7" spans="2:13" ht="16.5" thickBot="1" thickTop="1">
      <c r="B7" s="37"/>
      <c r="C7" s="37"/>
      <c r="D7" s="37"/>
      <c r="E7" s="37"/>
      <c r="F7" s="37"/>
      <c r="G7" s="37"/>
      <c r="H7" s="37"/>
      <c r="I7" s="37"/>
      <c r="J7" s="37"/>
      <c r="K7" s="37"/>
      <c r="L7" s="37"/>
      <c r="M7" s="37"/>
    </row>
    <row r="8" spans="2:13" ht="34.5" customHeight="1" thickBot="1" thickTop="1">
      <c r="B8" s="591" t="s">
        <v>627</v>
      </c>
      <c r="C8" s="592"/>
      <c r="D8" s="592"/>
      <c r="E8" s="592"/>
      <c r="F8" s="592"/>
      <c r="G8" s="592"/>
      <c r="H8" s="592"/>
      <c r="I8" s="592"/>
      <c r="J8" s="592"/>
      <c r="K8" s="592"/>
      <c r="L8" s="592"/>
      <c r="M8" s="593"/>
    </row>
    <row r="9" spans="2:13" s="209" customFormat="1" ht="15" customHeight="1" thickTop="1">
      <c r="B9" s="597"/>
      <c r="C9" s="597"/>
      <c r="D9" s="597"/>
      <c r="E9" s="597"/>
      <c r="F9" s="597"/>
      <c r="G9" s="597"/>
      <c r="H9" s="597"/>
      <c r="I9" s="597"/>
      <c r="J9" s="597"/>
      <c r="K9" s="597"/>
      <c r="L9" s="597"/>
      <c r="M9" s="597"/>
    </row>
    <row r="10" spans="2:13" s="209" customFormat="1" ht="15" customHeight="1">
      <c r="B10" s="493" t="s">
        <v>174</v>
      </c>
      <c r="C10" s="493"/>
      <c r="D10" s="493"/>
      <c r="E10" s="493"/>
      <c r="F10" s="493"/>
      <c r="G10" s="493"/>
      <c r="H10" s="493"/>
      <c r="I10" s="493"/>
      <c r="J10" s="493"/>
      <c r="K10" s="493"/>
      <c r="L10" s="493"/>
      <c r="M10" s="493"/>
    </row>
    <row r="11" spans="2:13" s="209" customFormat="1" ht="15" customHeight="1">
      <c r="B11" s="522" t="s">
        <v>770</v>
      </c>
      <c r="C11" s="522"/>
      <c r="D11" s="522"/>
      <c r="E11" s="522"/>
      <c r="F11" s="522"/>
      <c r="G11" s="522"/>
      <c r="H11" s="522"/>
      <c r="I11" s="522"/>
      <c r="J11" s="522"/>
      <c r="K11" s="522"/>
      <c r="L11" s="522"/>
      <c r="M11" s="522"/>
    </row>
    <row r="12" spans="2:13" s="209" customFormat="1" ht="37.5" customHeight="1">
      <c r="B12" s="514" t="s">
        <v>628</v>
      </c>
      <c r="C12" s="514"/>
      <c r="D12" s="514"/>
      <c r="E12" s="514"/>
      <c r="F12" s="514"/>
      <c r="G12" s="514"/>
      <c r="H12" s="514"/>
      <c r="I12" s="514"/>
      <c r="J12" s="514"/>
      <c r="K12" s="514"/>
      <c r="L12" s="514"/>
      <c r="M12" s="514"/>
    </row>
    <row r="13" spans="2:13" s="114" customFormat="1" ht="47.25" customHeight="1">
      <c r="B13" s="572" t="s">
        <v>718</v>
      </c>
      <c r="C13" s="572"/>
      <c r="D13" s="572"/>
      <c r="E13" s="572"/>
      <c r="F13" s="572"/>
      <c r="G13" s="572"/>
      <c r="H13" s="572"/>
      <c r="I13" s="572"/>
      <c r="J13" s="572"/>
      <c r="K13" s="572"/>
      <c r="L13" s="572"/>
      <c r="M13" s="572"/>
    </row>
    <row r="14" spans="2:13" s="114" customFormat="1" ht="35.25" customHeight="1">
      <c r="B14" s="572" t="s">
        <v>713</v>
      </c>
      <c r="C14" s="572"/>
      <c r="D14" s="572"/>
      <c r="E14" s="572"/>
      <c r="F14" s="572"/>
      <c r="G14" s="572"/>
      <c r="H14" s="572"/>
      <c r="I14" s="572"/>
      <c r="J14" s="572"/>
      <c r="K14" s="572"/>
      <c r="L14" s="572"/>
      <c r="M14" s="572"/>
    </row>
    <row r="15" spans="1:44" s="325" customFormat="1" ht="27" customHeight="1">
      <c r="A15" s="326"/>
      <c r="B15" s="544" t="s">
        <v>764</v>
      </c>
      <c r="C15" s="544"/>
      <c r="D15" s="544"/>
      <c r="E15" s="544"/>
      <c r="F15" s="544"/>
      <c r="G15" s="544"/>
      <c r="H15" s="544"/>
      <c r="I15" s="544"/>
      <c r="J15" s="544"/>
      <c r="K15" s="544"/>
      <c r="L15" s="544"/>
      <c r="M15" s="544"/>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row>
    <row r="16" spans="2:13" s="209" customFormat="1" ht="26.25" customHeight="1">
      <c r="B16" s="508" t="s">
        <v>165</v>
      </c>
      <c r="C16" s="508"/>
      <c r="D16" s="508"/>
      <c r="E16" s="508"/>
      <c r="F16" s="508"/>
      <c r="G16" s="508"/>
      <c r="H16" s="508"/>
      <c r="I16" s="508"/>
      <c r="J16" s="508"/>
      <c r="K16" s="508"/>
      <c r="L16" s="508"/>
      <c r="M16" s="508"/>
    </row>
    <row r="17" spans="2:13" s="209" customFormat="1" ht="15" customHeight="1">
      <c r="B17" s="432" t="s">
        <v>629</v>
      </c>
      <c r="C17" s="432"/>
      <c r="D17" s="432"/>
      <c r="E17" s="432"/>
      <c r="F17" s="432"/>
      <c r="G17" s="432"/>
      <c r="H17" s="432"/>
      <c r="I17" s="432"/>
      <c r="J17" s="432"/>
      <c r="K17" s="432"/>
      <c r="L17" s="432"/>
      <c r="M17" s="432"/>
    </row>
    <row r="18" spans="2:13" s="209" customFormat="1" ht="37.5" customHeight="1">
      <c r="B18" s="432" t="s">
        <v>630</v>
      </c>
      <c r="C18" s="432"/>
      <c r="D18" s="432"/>
      <c r="E18" s="432"/>
      <c r="F18" s="432"/>
      <c r="G18" s="432"/>
      <c r="H18" s="432"/>
      <c r="I18" s="432"/>
      <c r="J18" s="432"/>
      <c r="K18" s="432"/>
      <c r="L18" s="432"/>
      <c r="M18" s="432"/>
    </row>
    <row r="19" spans="2:13" s="209" customFormat="1" ht="15" customHeight="1">
      <c r="B19" s="432" t="s">
        <v>104</v>
      </c>
      <c r="C19" s="432"/>
      <c r="D19" s="432"/>
      <c r="E19" s="432"/>
      <c r="F19" s="432"/>
      <c r="G19" s="432"/>
      <c r="H19" s="432"/>
      <c r="I19" s="432"/>
      <c r="J19" s="432"/>
      <c r="K19" s="432"/>
      <c r="L19" s="432"/>
      <c r="M19" s="432"/>
    </row>
    <row r="20" spans="2:13" s="114" customFormat="1" ht="15" customHeight="1">
      <c r="B20" s="113"/>
      <c r="C20" s="113"/>
      <c r="D20" s="113"/>
      <c r="E20" s="113"/>
      <c r="F20" s="113"/>
      <c r="G20" s="113"/>
      <c r="H20" s="113"/>
      <c r="I20" s="113"/>
      <c r="J20" s="113"/>
      <c r="K20" s="113"/>
      <c r="L20" s="113"/>
      <c r="M20" s="113"/>
    </row>
    <row r="21" spans="2:16" s="114" customFormat="1" ht="15" customHeight="1">
      <c r="B21" s="113"/>
      <c r="C21" s="113"/>
      <c r="D21" s="113"/>
      <c r="E21" s="113"/>
      <c r="F21" s="113"/>
      <c r="G21" s="113"/>
      <c r="H21" s="113"/>
      <c r="I21" s="113"/>
      <c r="J21" s="113"/>
      <c r="K21" s="113"/>
      <c r="L21" s="113"/>
      <c r="M21" s="113"/>
      <c r="P21" s="270"/>
    </row>
    <row r="22" spans="2:13" s="114" customFormat="1" ht="15" customHeight="1">
      <c r="B22" s="113"/>
      <c r="C22" s="113"/>
      <c r="D22" s="113"/>
      <c r="E22" s="113"/>
      <c r="F22" s="113"/>
      <c r="G22" s="113"/>
      <c r="H22" s="113"/>
      <c r="I22" s="113"/>
      <c r="J22" s="113"/>
      <c r="K22" s="113"/>
      <c r="L22" s="113"/>
      <c r="M22" s="113"/>
    </row>
    <row r="23" spans="1:89" s="39" customFormat="1" ht="15">
      <c r="A23" s="114"/>
      <c r="B23" s="114"/>
      <c r="C23" s="114"/>
      <c r="D23" s="114"/>
      <c r="E23" s="529" t="s">
        <v>335</v>
      </c>
      <c r="F23" s="529"/>
      <c r="G23" s="529"/>
      <c r="H23" s="529"/>
      <c r="I23" s="529" t="s">
        <v>336</v>
      </c>
      <c r="J23" s="529"/>
      <c r="K23" s="529"/>
      <c r="L23" s="529"/>
      <c r="M23" s="529" t="s">
        <v>337</v>
      </c>
      <c r="N23" s="529"/>
      <c r="O23" s="529"/>
      <c r="P23" s="529"/>
      <c r="Q23" s="598" t="s">
        <v>689</v>
      </c>
      <c r="R23" s="599"/>
      <c r="S23" s="599"/>
      <c r="T23" s="600"/>
      <c r="U23" s="598" t="s">
        <v>690</v>
      </c>
      <c r="V23" s="599"/>
      <c r="W23" s="599"/>
      <c r="X23" s="600"/>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row>
    <row r="24" spans="1:89" s="39" customFormat="1" ht="18">
      <c r="A24" s="114"/>
      <c r="B24" s="146" t="s">
        <v>187</v>
      </c>
      <c r="C24" s="146" t="s">
        <v>237</v>
      </c>
      <c r="D24" s="146" t="s">
        <v>189</v>
      </c>
      <c r="E24" s="147" t="s">
        <v>190</v>
      </c>
      <c r="F24" s="147" t="s">
        <v>191</v>
      </c>
      <c r="G24" s="147" t="s">
        <v>192</v>
      </c>
      <c r="H24" s="147" t="s">
        <v>193</v>
      </c>
      <c r="I24" s="147" t="s">
        <v>190</v>
      </c>
      <c r="J24" s="147" t="s">
        <v>191</v>
      </c>
      <c r="K24" s="147" t="s">
        <v>192</v>
      </c>
      <c r="L24" s="147" t="s">
        <v>193</v>
      </c>
      <c r="M24" s="147" t="s">
        <v>190</v>
      </c>
      <c r="N24" s="147" t="s">
        <v>191</v>
      </c>
      <c r="O24" s="147" t="s">
        <v>192</v>
      </c>
      <c r="P24" s="147" t="s">
        <v>193</v>
      </c>
      <c r="Q24" s="312" t="s">
        <v>190</v>
      </c>
      <c r="R24" s="312" t="s">
        <v>191</v>
      </c>
      <c r="S24" s="312" t="s">
        <v>192</v>
      </c>
      <c r="T24" s="312" t="s">
        <v>193</v>
      </c>
      <c r="U24" s="312" t="s">
        <v>190</v>
      </c>
      <c r="V24" s="312" t="s">
        <v>191</v>
      </c>
      <c r="W24" s="312" t="s">
        <v>192</v>
      </c>
      <c r="X24" s="312" t="s">
        <v>193</v>
      </c>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row>
    <row r="25" spans="1:89" s="39" customFormat="1" ht="15">
      <c r="A25" s="114"/>
      <c r="B25" s="512" t="s">
        <v>509</v>
      </c>
      <c r="C25" s="509" t="s">
        <v>339</v>
      </c>
      <c r="D25" s="147" t="s">
        <v>129</v>
      </c>
      <c r="E25" s="358">
        <v>0.11016</v>
      </c>
      <c r="F25" s="358">
        <v>0.10829</v>
      </c>
      <c r="G25" s="358">
        <v>1E-05</v>
      </c>
      <c r="H25" s="358">
        <v>0.00186</v>
      </c>
      <c r="I25" s="358">
        <v>0.14162</v>
      </c>
      <c r="J25" s="358">
        <v>0.14079</v>
      </c>
      <c r="K25" s="358">
        <v>0.00036</v>
      </c>
      <c r="L25" s="358">
        <v>0.00047</v>
      </c>
      <c r="M25" s="358">
        <v>0.14133</v>
      </c>
      <c r="N25" s="358">
        <v>0.1405</v>
      </c>
      <c r="O25" s="358">
        <v>0.00035</v>
      </c>
      <c r="P25" s="358">
        <v>0.00048</v>
      </c>
      <c r="Q25" s="360" t="s">
        <v>658</v>
      </c>
      <c r="R25" s="360" t="s">
        <v>658</v>
      </c>
      <c r="S25" s="360" t="s">
        <v>658</v>
      </c>
      <c r="T25" s="360" t="s">
        <v>658</v>
      </c>
      <c r="U25" s="360">
        <v>0.07244</v>
      </c>
      <c r="V25" s="360">
        <v>0.07188</v>
      </c>
      <c r="W25" s="360">
        <v>0.00013</v>
      </c>
      <c r="X25" s="360">
        <v>0.00043</v>
      </c>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row>
    <row r="26" spans="1:89" s="39" customFormat="1" ht="15">
      <c r="A26" s="114"/>
      <c r="B26" s="512"/>
      <c r="C26" s="509"/>
      <c r="D26" s="147" t="s">
        <v>340</v>
      </c>
      <c r="E26" s="358">
        <v>0.17729999999999999</v>
      </c>
      <c r="F26" s="358">
        <v>0.17428</v>
      </c>
      <c r="G26" s="358">
        <v>2E-05</v>
      </c>
      <c r="H26" s="358">
        <v>0.003</v>
      </c>
      <c r="I26" s="358">
        <v>0.22788999999999998</v>
      </c>
      <c r="J26" s="358">
        <v>0.22657</v>
      </c>
      <c r="K26" s="358">
        <v>0.00057</v>
      </c>
      <c r="L26" s="358">
        <v>0.00075</v>
      </c>
      <c r="M26" s="358">
        <v>0.22745999999999997</v>
      </c>
      <c r="N26" s="358">
        <v>0.22612</v>
      </c>
      <c r="O26" s="358">
        <v>0.00057</v>
      </c>
      <c r="P26" s="358">
        <v>0.00077</v>
      </c>
      <c r="Q26" s="360" t="s">
        <v>658</v>
      </c>
      <c r="R26" s="360" t="s">
        <v>658</v>
      </c>
      <c r="S26" s="360" t="s">
        <v>658</v>
      </c>
      <c r="T26" s="360" t="s">
        <v>658</v>
      </c>
      <c r="U26" s="360">
        <v>0.11658087936000001</v>
      </c>
      <c r="V26" s="360">
        <v>0.11567964672</v>
      </c>
      <c r="W26" s="360">
        <v>0.00020921472</v>
      </c>
      <c r="X26" s="360">
        <v>0.0006920179200000001</v>
      </c>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row>
    <row r="27" spans="1:89" s="39" customFormat="1" ht="15">
      <c r="A27" s="114"/>
      <c r="B27" s="512"/>
      <c r="C27" s="509" t="s">
        <v>341</v>
      </c>
      <c r="D27" s="147" t="s">
        <v>129</v>
      </c>
      <c r="E27" s="358">
        <v>0.13778</v>
      </c>
      <c r="F27" s="358">
        <v>0.13591</v>
      </c>
      <c r="G27" s="358">
        <v>1E-05</v>
      </c>
      <c r="H27" s="358">
        <v>0.00186</v>
      </c>
      <c r="I27" s="358">
        <v>0.15867</v>
      </c>
      <c r="J27" s="358">
        <v>0.15784</v>
      </c>
      <c r="K27" s="358">
        <v>0.00036</v>
      </c>
      <c r="L27" s="358">
        <v>0.00047</v>
      </c>
      <c r="M27" s="358">
        <v>0.15548</v>
      </c>
      <c r="N27" s="358">
        <v>0.1545</v>
      </c>
      <c r="O27" s="358">
        <v>0.0003</v>
      </c>
      <c r="P27" s="358">
        <v>0.00068</v>
      </c>
      <c r="Q27" s="360">
        <v>0.0822</v>
      </c>
      <c r="R27" s="360">
        <v>0.08163</v>
      </c>
      <c r="S27" s="360">
        <v>0.00018</v>
      </c>
      <c r="T27" s="360">
        <v>0.00039</v>
      </c>
      <c r="U27" s="360">
        <v>0.06958999999999999</v>
      </c>
      <c r="V27" s="360">
        <v>0.06906</v>
      </c>
      <c r="W27" s="360">
        <v>0.00012</v>
      </c>
      <c r="X27" s="360">
        <v>0.00041</v>
      </c>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row>
    <row r="28" spans="1:89" s="39" customFormat="1" ht="15">
      <c r="A28" s="114"/>
      <c r="B28" s="512"/>
      <c r="C28" s="509"/>
      <c r="D28" s="147" t="s">
        <v>340</v>
      </c>
      <c r="E28" s="358">
        <v>0.22174</v>
      </c>
      <c r="F28" s="358">
        <v>0.21872</v>
      </c>
      <c r="G28" s="358">
        <v>2E-05</v>
      </c>
      <c r="H28" s="358">
        <v>0.003</v>
      </c>
      <c r="I28" s="358">
        <v>0.25533</v>
      </c>
      <c r="J28" s="358">
        <v>0.25401</v>
      </c>
      <c r="K28" s="358">
        <v>0.00057</v>
      </c>
      <c r="L28" s="358">
        <v>0.00075</v>
      </c>
      <c r="M28" s="358">
        <v>0.25023</v>
      </c>
      <c r="N28" s="358">
        <v>0.24865</v>
      </c>
      <c r="O28" s="358">
        <v>0.00049</v>
      </c>
      <c r="P28" s="358">
        <v>0.00109</v>
      </c>
      <c r="Q28" s="360">
        <v>0.13228807680000002</v>
      </c>
      <c r="R28" s="360">
        <v>0.13137075072</v>
      </c>
      <c r="S28" s="360">
        <v>0.00028968192000000003</v>
      </c>
      <c r="T28" s="360">
        <v>0.00062764416</v>
      </c>
      <c r="U28" s="360">
        <v>0.11199424895999999</v>
      </c>
      <c r="V28" s="360">
        <v>0.11114129664</v>
      </c>
      <c r="W28" s="360">
        <v>0.00019312128000000003</v>
      </c>
      <c r="X28" s="360">
        <v>0.00065983104</v>
      </c>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row>
    <row r="29" spans="1:89" s="39" customFormat="1" ht="15">
      <c r="A29" s="114"/>
      <c r="B29" s="512"/>
      <c r="C29" s="509" t="s">
        <v>342</v>
      </c>
      <c r="D29" s="147" t="s">
        <v>129</v>
      </c>
      <c r="E29" s="358">
        <v>0.15143</v>
      </c>
      <c r="F29" s="358">
        <v>0.14956</v>
      </c>
      <c r="G29" s="358">
        <v>1E-05</v>
      </c>
      <c r="H29" s="358">
        <v>0.00186</v>
      </c>
      <c r="I29" s="358">
        <v>0.18481</v>
      </c>
      <c r="J29" s="358">
        <v>0.18398</v>
      </c>
      <c r="K29" s="358">
        <v>0.00036</v>
      </c>
      <c r="L29" s="358">
        <v>0.00047</v>
      </c>
      <c r="M29" s="358">
        <v>0.16844</v>
      </c>
      <c r="N29" s="358">
        <v>0.1671</v>
      </c>
      <c r="O29" s="358">
        <v>0.00019</v>
      </c>
      <c r="P29" s="358">
        <v>0.00115</v>
      </c>
      <c r="Q29" s="360">
        <v>0.11105999999999999</v>
      </c>
      <c r="R29" s="360">
        <v>0.1104</v>
      </c>
      <c r="S29" s="360">
        <v>0.00029</v>
      </c>
      <c r="T29" s="360">
        <v>0.00037</v>
      </c>
      <c r="U29" s="360">
        <v>0.07976</v>
      </c>
      <c r="V29" s="360">
        <v>0.07914</v>
      </c>
      <c r="W29" s="360">
        <v>0.00014</v>
      </c>
      <c r="X29" s="360">
        <v>0.00048</v>
      </c>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row>
    <row r="30" spans="1:89" s="39" customFormat="1" ht="15">
      <c r="A30" s="114"/>
      <c r="B30" s="512"/>
      <c r="C30" s="509"/>
      <c r="D30" s="147" t="s">
        <v>340</v>
      </c>
      <c r="E30" s="358">
        <v>0.24370999999999998</v>
      </c>
      <c r="F30" s="358">
        <v>0.24069</v>
      </c>
      <c r="G30" s="358">
        <v>2E-05</v>
      </c>
      <c r="H30" s="358">
        <v>0.003</v>
      </c>
      <c r="I30" s="358">
        <v>0.29741</v>
      </c>
      <c r="J30" s="358">
        <v>0.29609</v>
      </c>
      <c r="K30" s="358">
        <v>0.00057</v>
      </c>
      <c r="L30" s="358">
        <v>0.00075</v>
      </c>
      <c r="M30" s="358">
        <v>0.27106</v>
      </c>
      <c r="N30" s="358">
        <v>0.26891</v>
      </c>
      <c r="O30" s="358">
        <v>0.0003</v>
      </c>
      <c r="P30" s="358">
        <v>0.00185</v>
      </c>
      <c r="Q30" s="360">
        <v>0.17873374464</v>
      </c>
      <c r="R30" s="360">
        <v>0.17767157760000002</v>
      </c>
      <c r="S30" s="360">
        <v>0.00046670976000000005</v>
      </c>
      <c r="T30" s="360">
        <v>0.00059545728</v>
      </c>
      <c r="U30" s="360">
        <v>0.12836127744</v>
      </c>
      <c r="V30" s="360">
        <v>0.12736348416</v>
      </c>
      <c r="W30" s="360">
        <v>0.00022530816</v>
      </c>
      <c r="X30" s="360">
        <v>0.0007724851200000001</v>
      </c>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row>
    <row r="31" spans="1:89" s="39" customFormat="1" ht="15">
      <c r="A31" s="114"/>
      <c r="B31" s="512"/>
      <c r="C31" s="509" t="s">
        <v>343</v>
      </c>
      <c r="D31" s="147" t="s">
        <v>129</v>
      </c>
      <c r="E31" s="358">
        <v>0.16901000000000002</v>
      </c>
      <c r="F31" s="358">
        <v>0.16714</v>
      </c>
      <c r="G31" s="358">
        <v>1E-05</v>
      </c>
      <c r="H31" s="358">
        <v>0.00186</v>
      </c>
      <c r="I31" s="358">
        <v>0.21059</v>
      </c>
      <c r="J31" s="358">
        <v>0.20976</v>
      </c>
      <c r="K31" s="358">
        <v>0.00036</v>
      </c>
      <c r="L31" s="358">
        <v>0.00047</v>
      </c>
      <c r="M31" s="358">
        <v>0.18022</v>
      </c>
      <c r="N31" s="358">
        <v>0.17863</v>
      </c>
      <c r="O31" s="358">
        <v>0.0001</v>
      </c>
      <c r="P31" s="358">
        <v>0.00149</v>
      </c>
      <c r="Q31" s="360">
        <v>0.11954000000000001</v>
      </c>
      <c r="R31" s="360">
        <v>0.11876</v>
      </c>
      <c r="S31" s="360">
        <v>0.00027</v>
      </c>
      <c r="T31" s="360">
        <v>0.00051</v>
      </c>
      <c r="U31" s="360">
        <v>0.06458</v>
      </c>
      <c r="V31" s="360">
        <v>0.06409</v>
      </c>
      <c r="W31" s="360">
        <v>0.00011</v>
      </c>
      <c r="X31" s="360">
        <v>0.00038</v>
      </c>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row>
    <row r="32" spans="1:89" s="39" customFormat="1" ht="15">
      <c r="A32" s="114"/>
      <c r="B32" s="512"/>
      <c r="C32" s="509"/>
      <c r="D32" s="147" t="s">
        <v>340</v>
      </c>
      <c r="E32" s="358">
        <v>0.272</v>
      </c>
      <c r="F32" s="358">
        <v>0.26898</v>
      </c>
      <c r="G32" s="358">
        <v>2E-05</v>
      </c>
      <c r="H32" s="358">
        <v>0.003</v>
      </c>
      <c r="I32" s="358">
        <v>0.33888999999999997</v>
      </c>
      <c r="J32" s="358">
        <v>0.33757</v>
      </c>
      <c r="K32" s="358">
        <v>0.00057</v>
      </c>
      <c r="L32" s="358">
        <v>0.00075</v>
      </c>
      <c r="M32" s="358">
        <v>0.29004</v>
      </c>
      <c r="N32" s="358">
        <v>0.28748</v>
      </c>
      <c r="O32" s="358">
        <v>0.00017</v>
      </c>
      <c r="P32" s="358">
        <v>0.00239</v>
      </c>
      <c r="Q32" s="360">
        <v>0.19238098176</v>
      </c>
      <c r="R32" s="360">
        <v>0.19112569344000002</v>
      </c>
      <c r="S32" s="360">
        <v>0.00043452288</v>
      </c>
      <c r="T32" s="360">
        <v>0.0008207654400000001</v>
      </c>
      <c r="U32" s="360">
        <v>0.10393143552</v>
      </c>
      <c r="V32" s="360">
        <v>0.10314285696</v>
      </c>
      <c r="W32" s="360">
        <v>0.00017702784000000002</v>
      </c>
      <c r="X32" s="360">
        <v>0.00061155072</v>
      </c>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row>
    <row r="33" spans="1:89" s="39" customFormat="1" ht="15">
      <c r="A33" s="114"/>
      <c r="B33" s="512"/>
      <c r="C33" s="509" t="s">
        <v>344</v>
      </c>
      <c r="D33" s="147" t="s">
        <v>129</v>
      </c>
      <c r="E33" s="358">
        <v>0.18515</v>
      </c>
      <c r="F33" s="358">
        <v>0.18328</v>
      </c>
      <c r="G33" s="358">
        <v>1E-05</v>
      </c>
      <c r="H33" s="358">
        <v>0.00186</v>
      </c>
      <c r="I33" s="358">
        <v>0.24112</v>
      </c>
      <c r="J33" s="358">
        <v>0.24029</v>
      </c>
      <c r="K33" s="358">
        <v>0.00036</v>
      </c>
      <c r="L33" s="358">
        <v>0.00047</v>
      </c>
      <c r="M33" s="358">
        <v>0.20021999999999998</v>
      </c>
      <c r="N33" s="358">
        <v>0.19863</v>
      </c>
      <c r="O33" s="358">
        <v>0.0001</v>
      </c>
      <c r="P33" s="358">
        <v>0.00149</v>
      </c>
      <c r="Q33" s="360">
        <v>0.13447</v>
      </c>
      <c r="R33" s="360">
        <v>0.13366</v>
      </c>
      <c r="S33" s="360">
        <v>0.00034</v>
      </c>
      <c r="T33" s="360">
        <v>0.00047</v>
      </c>
      <c r="U33" s="360">
        <v>0</v>
      </c>
      <c r="V33" s="360" t="s">
        <v>658</v>
      </c>
      <c r="W33" s="360" t="s">
        <v>658</v>
      </c>
      <c r="X33" s="360" t="s">
        <v>658</v>
      </c>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row>
    <row r="34" spans="1:89" s="39" customFormat="1" ht="15">
      <c r="A34" s="114"/>
      <c r="B34" s="512"/>
      <c r="C34" s="509"/>
      <c r="D34" s="147" t="s">
        <v>340</v>
      </c>
      <c r="E34" s="358">
        <v>0.29798</v>
      </c>
      <c r="F34" s="358">
        <v>0.29496</v>
      </c>
      <c r="G34" s="358">
        <v>2E-05</v>
      </c>
      <c r="H34" s="358">
        <v>0.003</v>
      </c>
      <c r="I34" s="358">
        <v>0.38802</v>
      </c>
      <c r="J34" s="358">
        <v>0.3867</v>
      </c>
      <c r="K34" s="358">
        <v>0.00057</v>
      </c>
      <c r="L34" s="358">
        <v>0.00075</v>
      </c>
      <c r="M34" s="358">
        <v>0.32222</v>
      </c>
      <c r="N34" s="358">
        <v>0.31966</v>
      </c>
      <c r="O34" s="358">
        <v>0.00017</v>
      </c>
      <c r="P34" s="358">
        <v>0.00239</v>
      </c>
      <c r="Q34" s="360">
        <v>0.21640848768</v>
      </c>
      <c r="R34" s="360">
        <v>0.21510491904</v>
      </c>
      <c r="S34" s="360">
        <v>0.0005471769600000001</v>
      </c>
      <c r="T34" s="360">
        <v>0.00075639168</v>
      </c>
      <c r="U34" s="360">
        <v>0</v>
      </c>
      <c r="V34" s="360" t="s">
        <v>658</v>
      </c>
      <c r="W34" s="360" t="s">
        <v>658</v>
      </c>
      <c r="X34" s="360" t="s">
        <v>658</v>
      </c>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row>
    <row r="35" spans="1:89" s="39" customFormat="1" ht="15">
      <c r="A35" s="114"/>
      <c r="B35" s="512"/>
      <c r="C35" s="509" t="s">
        <v>345</v>
      </c>
      <c r="D35" s="147" t="s">
        <v>129</v>
      </c>
      <c r="E35" s="358">
        <v>0.22640000000000002</v>
      </c>
      <c r="F35" s="358">
        <v>0.22453</v>
      </c>
      <c r="G35" s="358">
        <v>1E-05</v>
      </c>
      <c r="H35" s="358">
        <v>0.00186</v>
      </c>
      <c r="I35" s="358">
        <v>0.33685000000000004</v>
      </c>
      <c r="J35" s="358">
        <v>0.33602</v>
      </c>
      <c r="K35" s="358">
        <v>0.00036</v>
      </c>
      <c r="L35" s="358">
        <v>0.00047</v>
      </c>
      <c r="M35" s="358">
        <v>0.28313</v>
      </c>
      <c r="N35" s="358">
        <v>0.28179</v>
      </c>
      <c r="O35" s="358">
        <v>0.00019</v>
      </c>
      <c r="P35" s="358">
        <v>0.00115</v>
      </c>
      <c r="Q35" s="360">
        <v>0.17740999999999998</v>
      </c>
      <c r="R35" s="360">
        <v>0.17636</v>
      </c>
      <c r="S35" s="360">
        <v>0.00046</v>
      </c>
      <c r="T35" s="360">
        <v>0.00059</v>
      </c>
      <c r="U35" s="360">
        <v>0.09741</v>
      </c>
      <c r="V35" s="360">
        <v>0.09666</v>
      </c>
      <c r="W35" s="360">
        <v>0.00017</v>
      </c>
      <c r="X35" s="360">
        <v>0.00058</v>
      </c>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row>
    <row r="36" spans="1:89" s="39" customFormat="1" ht="15">
      <c r="A36" s="114"/>
      <c r="B36" s="512"/>
      <c r="C36" s="509"/>
      <c r="D36" s="147" t="s">
        <v>340</v>
      </c>
      <c r="E36" s="358">
        <v>0.36436</v>
      </c>
      <c r="F36" s="358">
        <v>0.36134</v>
      </c>
      <c r="G36" s="358">
        <v>2E-05</v>
      </c>
      <c r="H36" s="358">
        <v>0.003</v>
      </c>
      <c r="I36" s="358">
        <v>0.54209</v>
      </c>
      <c r="J36" s="358">
        <v>0.54077</v>
      </c>
      <c r="K36" s="358">
        <v>0.00057</v>
      </c>
      <c r="L36" s="358">
        <v>0.00075</v>
      </c>
      <c r="M36" s="358">
        <v>0.45564000000000004</v>
      </c>
      <c r="N36" s="358">
        <v>0.45349</v>
      </c>
      <c r="O36" s="358">
        <v>0.0003</v>
      </c>
      <c r="P36" s="358">
        <v>0.00185</v>
      </c>
      <c r="Q36" s="360">
        <v>0.28551371904</v>
      </c>
      <c r="R36" s="360">
        <v>0.28382390784</v>
      </c>
      <c r="S36" s="360">
        <v>0.00074029824</v>
      </c>
      <c r="T36" s="360">
        <v>0.0009495129600000001</v>
      </c>
      <c r="U36" s="360">
        <v>0.15676619904</v>
      </c>
      <c r="V36" s="360">
        <v>0.15555919104000002</v>
      </c>
      <c r="W36" s="360">
        <v>0.00027358848000000004</v>
      </c>
      <c r="X36" s="360">
        <v>0.0009334195200000001</v>
      </c>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row>
    <row r="37" spans="1:89" s="39" customFormat="1" ht="15">
      <c r="A37" s="114"/>
      <c r="B37" s="512"/>
      <c r="C37" s="509" t="s">
        <v>346</v>
      </c>
      <c r="D37" s="147" t="s">
        <v>129</v>
      </c>
      <c r="E37" s="358">
        <v>0.17539000000000002</v>
      </c>
      <c r="F37" s="358">
        <v>0.17352</v>
      </c>
      <c r="G37" s="358">
        <v>1E-05</v>
      </c>
      <c r="H37" s="358">
        <v>0.00186</v>
      </c>
      <c r="I37" s="358">
        <v>0.24620999999999998</v>
      </c>
      <c r="J37" s="358">
        <v>0.24538</v>
      </c>
      <c r="K37" s="358">
        <v>0.00036</v>
      </c>
      <c r="L37" s="358">
        <v>0.00047</v>
      </c>
      <c r="M37" s="358">
        <v>0.23482</v>
      </c>
      <c r="N37" s="358">
        <v>0.23383</v>
      </c>
      <c r="O37" s="358">
        <v>0.0003</v>
      </c>
      <c r="P37" s="358">
        <v>0.00069</v>
      </c>
      <c r="Q37" s="360">
        <v>0.13682</v>
      </c>
      <c r="R37" s="360">
        <v>0.136</v>
      </c>
      <c r="S37" s="360">
        <v>0.00036</v>
      </c>
      <c r="T37" s="360">
        <v>0.00046</v>
      </c>
      <c r="U37" s="360">
        <v>0.12432</v>
      </c>
      <c r="V37" s="360">
        <v>0.12336</v>
      </c>
      <c r="W37" s="360">
        <v>0.00022</v>
      </c>
      <c r="X37" s="360">
        <v>0.00074</v>
      </c>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row>
    <row r="38" spans="1:89" s="39" customFormat="1" ht="15">
      <c r="A38" s="114"/>
      <c r="B38" s="512"/>
      <c r="C38" s="509"/>
      <c r="D38" s="147" t="s">
        <v>340</v>
      </c>
      <c r="E38" s="358">
        <v>0.28228000000000003</v>
      </c>
      <c r="F38" s="358">
        <v>0.27926</v>
      </c>
      <c r="G38" s="358">
        <v>2E-05</v>
      </c>
      <c r="H38" s="358">
        <v>0.003</v>
      </c>
      <c r="I38" s="358">
        <v>0.39621999999999996</v>
      </c>
      <c r="J38" s="358">
        <v>0.3949</v>
      </c>
      <c r="K38" s="358">
        <v>0.00057</v>
      </c>
      <c r="L38" s="358">
        <v>0.00075</v>
      </c>
      <c r="M38" s="358">
        <v>0.37789999999999996</v>
      </c>
      <c r="N38" s="358">
        <v>0.37631</v>
      </c>
      <c r="O38" s="358">
        <v>0.00048</v>
      </c>
      <c r="P38" s="358">
        <v>0.00111</v>
      </c>
      <c r="Q38" s="360">
        <v>0.22019044608000002</v>
      </c>
      <c r="R38" s="360">
        <v>0.21887078400000004</v>
      </c>
      <c r="S38" s="360">
        <v>0.0005793638400000001</v>
      </c>
      <c r="T38" s="360">
        <v>0.00074029824</v>
      </c>
      <c r="U38" s="360">
        <v>0.20007364608</v>
      </c>
      <c r="V38" s="360">
        <v>0.19852867584</v>
      </c>
      <c r="W38" s="360">
        <v>0.00035405568000000003</v>
      </c>
      <c r="X38" s="360">
        <v>0.00119091456</v>
      </c>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row>
    <row r="39" spans="1:89" s="39" customFormat="1" ht="15">
      <c r="A39" s="114"/>
      <c r="B39" s="512"/>
      <c r="C39" s="509" t="s">
        <v>347</v>
      </c>
      <c r="D39" s="147" t="s">
        <v>129</v>
      </c>
      <c r="E39" s="358">
        <v>0.21965</v>
      </c>
      <c r="F39" s="358">
        <v>0.21778</v>
      </c>
      <c r="G39" s="358">
        <v>1E-05</v>
      </c>
      <c r="H39" s="358">
        <v>0.00186</v>
      </c>
      <c r="I39" s="358">
        <v>0.25199000000000005</v>
      </c>
      <c r="J39" s="358">
        <v>0.25116</v>
      </c>
      <c r="K39" s="358">
        <v>0.00036</v>
      </c>
      <c r="L39" s="358">
        <v>0.00047</v>
      </c>
      <c r="M39" s="358">
        <v>0.22585999999999998</v>
      </c>
      <c r="N39" s="358">
        <v>0.22418</v>
      </c>
      <c r="O39" s="358">
        <v>8E-05</v>
      </c>
      <c r="P39" s="358">
        <v>0.0016</v>
      </c>
      <c r="Q39" s="360">
        <v>0.1386</v>
      </c>
      <c r="R39" s="360">
        <v>0.13774</v>
      </c>
      <c r="S39" s="360">
        <v>0.00035</v>
      </c>
      <c r="T39" s="360">
        <v>0.00051</v>
      </c>
      <c r="U39" s="360">
        <v>0.11144</v>
      </c>
      <c r="V39" s="360">
        <v>0.11058</v>
      </c>
      <c r="W39" s="360">
        <v>0.0002</v>
      </c>
      <c r="X39" s="360">
        <v>0.00066</v>
      </c>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row>
    <row r="40" spans="1:89" s="39" customFormat="1" ht="15">
      <c r="A40" s="114"/>
      <c r="B40" s="512"/>
      <c r="C40" s="509"/>
      <c r="D40" s="147" t="s">
        <v>340</v>
      </c>
      <c r="E40" s="358">
        <v>0.35350000000000004</v>
      </c>
      <c r="F40" s="358">
        <v>0.35048</v>
      </c>
      <c r="G40" s="358">
        <v>2E-05</v>
      </c>
      <c r="H40" s="358">
        <v>0.003</v>
      </c>
      <c r="I40" s="358">
        <v>0.40552</v>
      </c>
      <c r="J40" s="358">
        <v>0.4042</v>
      </c>
      <c r="K40" s="358">
        <v>0.00057</v>
      </c>
      <c r="L40" s="358">
        <v>0.00075</v>
      </c>
      <c r="M40" s="358">
        <v>0.36348</v>
      </c>
      <c r="N40" s="358">
        <v>0.36078</v>
      </c>
      <c r="O40" s="358">
        <v>0.00013</v>
      </c>
      <c r="P40" s="358">
        <v>0.00257</v>
      </c>
      <c r="Q40" s="360">
        <v>0.22305507840000002</v>
      </c>
      <c r="R40" s="360">
        <v>0.22167104256</v>
      </c>
      <c r="S40" s="360">
        <v>0.0005632704000000001</v>
      </c>
      <c r="T40" s="360">
        <v>0.0008207654400000001</v>
      </c>
      <c r="U40" s="360">
        <v>0.17934529536000002</v>
      </c>
      <c r="V40" s="360">
        <v>0.17796125952</v>
      </c>
      <c r="W40" s="360">
        <v>0.00032186880000000006</v>
      </c>
      <c r="X40" s="360">
        <v>0.00106216704</v>
      </c>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row>
    <row r="41" spans="1:89" s="39" customFormat="1" ht="15">
      <c r="A41" s="114"/>
      <c r="B41" s="512"/>
      <c r="C41" s="509" t="s">
        <v>348</v>
      </c>
      <c r="D41" s="147" t="s">
        <v>129</v>
      </c>
      <c r="E41" s="358">
        <v>0.18545</v>
      </c>
      <c r="F41" s="358">
        <v>0.18358</v>
      </c>
      <c r="G41" s="358">
        <v>1E-05</v>
      </c>
      <c r="H41" s="358">
        <v>0.00186</v>
      </c>
      <c r="I41" s="358">
        <v>0.20219</v>
      </c>
      <c r="J41" s="358">
        <v>0.20136</v>
      </c>
      <c r="K41" s="358">
        <v>0.00036</v>
      </c>
      <c r="L41" s="358">
        <v>0.00047</v>
      </c>
      <c r="M41" s="358">
        <v>0.19078</v>
      </c>
      <c r="N41" s="358">
        <v>0.18924</v>
      </c>
      <c r="O41" s="358">
        <v>0.00012</v>
      </c>
      <c r="P41" s="358">
        <v>0.00142</v>
      </c>
      <c r="Q41" s="360">
        <v>0</v>
      </c>
      <c r="R41" s="360" t="s">
        <v>658</v>
      </c>
      <c r="S41" s="360" t="s">
        <v>658</v>
      </c>
      <c r="T41" s="360" t="s">
        <v>658</v>
      </c>
      <c r="U41" s="360">
        <v>0.08881</v>
      </c>
      <c r="V41" s="360">
        <v>0.08812</v>
      </c>
      <c r="W41" s="360">
        <v>0.00016</v>
      </c>
      <c r="X41" s="360">
        <v>0.00053</v>
      </c>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row>
    <row r="42" spans="1:89" s="39" customFormat="1" ht="15">
      <c r="A42" s="114"/>
      <c r="B42" s="512"/>
      <c r="C42" s="509"/>
      <c r="D42" s="147" t="s">
        <v>340</v>
      </c>
      <c r="E42" s="358">
        <v>0.29846</v>
      </c>
      <c r="F42" s="358">
        <v>0.29544</v>
      </c>
      <c r="G42" s="358">
        <v>2E-05</v>
      </c>
      <c r="H42" s="358">
        <v>0.003</v>
      </c>
      <c r="I42" s="358">
        <v>0.32538</v>
      </c>
      <c r="J42" s="358">
        <v>0.32406</v>
      </c>
      <c r="K42" s="358">
        <v>0.00057</v>
      </c>
      <c r="L42" s="358">
        <v>0.00075</v>
      </c>
      <c r="M42" s="358">
        <v>0.30702999999999997</v>
      </c>
      <c r="N42" s="358">
        <v>0.30455</v>
      </c>
      <c r="O42" s="358">
        <v>0.0002</v>
      </c>
      <c r="P42" s="358">
        <v>0.00228</v>
      </c>
      <c r="Q42" s="360">
        <v>0</v>
      </c>
      <c r="R42" s="360" t="s">
        <v>658</v>
      </c>
      <c r="S42" s="360" t="s">
        <v>658</v>
      </c>
      <c r="T42" s="360" t="s">
        <v>658</v>
      </c>
      <c r="U42" s="360">
        <v>0.14292584064</v>
      </c>
      <c r="V42" s="360">
        <v>0.14181539328</v>
      </c>
      <c r="W42" s="360">
        <v>0.00025749504000000006</v>
      </c>
      <c r="X42" s="360">
        <v>0.00085295232</v>
      </c>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row>
    <row r="43" spans="1:89" s="39" customFormat="1" ht="1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row>
    <row r="44" spans="1:89" s="39" customFormat="1" ht="1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row>
    <row r="45" spans="1:89" s="39" customFormat="1" ht="15">
      <c r="A45" s="114"/>
      <c r="B45" s="114"/>
      <c r="C45" s="114"/>
      <c r="D45" s="114"/>
      <c r="E45" s="529" t="s">
        <v>335</v>
      </c>
      <c r="F45" s="529"/>
      <c r="G45" s="529"/>
      <c r="H45" s="529"/>
      <c r="I45" s="529" t="s">
        <v>336</v>
      </c>
      <c r="J45" s="529"/>
      <c r="K45" s="529"/>
      <c r="L45" s="529"/>
      <c r="M45" s="529" t="s">
        <v>349</v>
      </c>
      <c r="N45" s="529"/>
      <c r="O45" s="529"/>
      <c r="P45" s="529"/>
      <c r="Q45" s="529" t="s">
        <v>73</v>
      </c>
      <c r="R45" s="529"/>
      <c r="S45" s="529"/>
      <c r="T45" s="529"/>
      <c r="U45" s="529" t="s">
        <v>126</v>
      </c>
      <c r="V45" s="529"/>
      <c r="W45" s="529"/>
      <c r="X45" s="529"/>
      <c r="Y45" s="529" t="s">
        <v>337</v>
      </c>
      <c r="Z45" s="529"/>
      <c r="AA45" s="529"/>
      <c r="AB45" s="529"/>
      <c r="AC45" s="589" t="s">
        <v>689</v>
      </c>
      <c r="AD45" s="589"/>
      <c r="AE45" s="589"/>
      <c r="AF45" s="589"/>
      <c r="AG45" s="589" t="s">
        <v>690</v>
      </c>
      <c r="AH45" s="589"/>
      <c r="AI45" s="589"/>
      <c r="AJ45" s="589"/>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row>
    <row r="46" spans="1:89" s="39" customFormat="1" ht="18">
      <c r="A46" s="114"/>
      <c r="B46" s="146" t="s">
        <v>187</v>
      </c>
      <c r="C46" s="146" t="s">
        <v>237</v>
      </c>
      <c r="D46" s="146" t="s">
        <v>189</v>
      </c>
      <c r="E46" s="147" t="s">
        <v>190</v>
      </c>
      <c r="F46" s="147" t="s">
        <v>191</v>
      </c>
      <c r="G46" s="147" t="s">
        <v>192</v>
      </c>
      <c r="H46" s="147" t="s">
        <v>193</v>
      </c>
      <c r="I46" s="147" t="s">
        <v>190</v>
      </c>
      <c r="J46" s="147" t="s">
        <v>191</v>
      </c>
      <c r="K46" s="147" t="s">
        <v>192</v>
      </c>
      <c r="L46" s="147" t="s">
        <v>193</v>
      </c>
      <c r="M46" s="147" t="s">
        <v>190</v>
      </c>
      <c r="N46" s="147" t="s">
        <v>191</v>
      </c>
      <c r="O46" s="147" t="s">
        <v>192</v>
      </c>
      <c r="P46" s="147" t="s">
        <v>193</v>
      </c>
      <c r="Q46" s="147" t="s">
        <v>190</v>
      </c>
      <c r="R46" s="147" t="s">
        <v>191</v>
      </c>
      <c r="S46" s="147" t="s">
        <v>192</v>
      </c>
      <c r="T46" s="147" t="s">
        <v>193</v>
      </c>
      <c r="U46" s="147" t="s">
        <v>190</v>
      </c>
      <c r="V46" s="147" t="s">
        <v>191</v>
      </c>
      <c r="W46" s="147" t="s">
        <v>192</v>
      </c>
      <c r="X46" s="147" t="s">
        <v>193</v>
      </c>
      <c r="Y46" s="147" t="s">
        <v>190</v>
      </c>
      <c r="Z46" s="147" t="s">
        <v>191</v>
      </c>
      <c r="AA46" s="147" t="s">
        <v>192</v>
      </c>
      <c r="AB46" s="147" t="s">
        <v>193</v>
      </c>
      <c r="AC46" s="312" t="s">
        <v>190</v>
      </c>
      <c r="AD46" s="312" t="s">
        <v>191</v>
      </c>
      <c r="AE46" s="312" t="s">
        <v>192</v>
      </c>
      <c r="AF46" s="312" t="s">
        <v>193</v>
      </c>
      <c r="AG46" s="312" t="s">
        <v>190</v>
      </c>
      <c r="AH46" s="312" t="s">
        <v>191</v>
      </c>
      <c r="AI46" s="312" t="s">
        <v>192</v>
      </c>
      <c r="AJ46" s="312" t="s">
        <v>193</v>
      </c>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row>
    <row r="47" spans="1:89" s="39" customFormat="1" ht="15">
      <c r="A47" s="114"/>
      <c r="B47" s="509" t="s">
        <v>510</v>
      </c>
      <c r="C47" s="534" t="s">
        <v>351</v>
      </c>
      <c r="D47" s="147" t="s">
        <v>129</v>
      </c>
      <c r="E47" s="258">
        <v>0.14545000000000002</v>
      </c>
      <c r="F47" s="258">
        <v>0.14358</v>
      </c>
      <c r="G47" s="258">
        <v>1E-05</v>
      </c>
      <c r="H47" s="258">
        <v>0.00186</v>
      </c>
      <c r="I47" s="258">
        <v>0.15649</v>
      </c>
      <c r="J47" s="258">
        <v>0.15566</v>
      </c>
      <c r="K47" s="258">
        <v>0.00036</v>
      </c>
      <c r="L47" s="258">
        <v>0.00047</v>
      </c>
      <c r="M47" s="258">
        <v>0.10973</v>
      </c>
      <c r="N47" s="258">
        <v>0.10855</v>
      </c>
      <c r="O47" s="258">
        <v>0.00024</v>
      </c>
      <c r="P47" s="258">
        <v>0.00094</v>
      </c>
      <c r="Q47" s="273"/>
      <c r="R47" s="273"/>
      <c r="S47" s="273"/>
      <c r="T47" s="273"/>
      <c r="U47" s="273"/>
      <c r="V47" s="273"/>
      <c r="W47" s="273"/>
      <c r="X47" s="273"/>
      <c r="Y47" s="258">
        <v>0.15274</v>
      </c>
      <c r="Z47" s="258">
        <v>0.15156</v>
      </c>
      <c r="AA47" s="258">
        <v>0.00024</v>
      </c>
      <c r="AB47" s="258">
        <v>0.00094</v>
      </c>
      <c r="AC47" s="360">
        <v>0.0822</v>
      </c>
      <c r="AD47" s="360">
        <v>0.08163</v>
      </c>
      <c r="AE47" s="360">
        <v>0.00018</v>
      </c>
      <c r="AF47" s="360">
        <v>0.00039</v>
      </c>
      <c r="AG47" s="360">
        <v>0.07114000000000001</v>
      </c>
      <c r="AH47" s="360">
        <v>0.07059</v>
      </c>
      <c r="AI47" s="360">
        <v>0.00013</v>
      </c>
      <c r="AJ47" s="360">
        <v>0.00042</v>
      </c>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row>
    <row r="48" spans="1:89" s="39" customFormat="1" ht="15">
      <c r="A48" s="114"/>
      <c r="B48" s="509"/>
      <c r="C48" s="534"/>
      <c r="D48" s="147" t="s">
        <v>340</v>
      </c>
      <c r="E48" s="258">
        <v>0.23409</v>
      </c>
      <c r="F48" s="258">
        <v>0.23107</v>
      </c>
      <c r="G48" s="258">
        <v>2E-05</v>
      </c>
      <c r="H48" s="258">
        <v>0.003</v>
      </c>
      <c r="I48" s="258">
        <v>0.25184</v>
      </c>
      <c r="J48" s="258">
        <v>0.25052</v>
      </c>
      <c r="K48" s="258">
        <v>0.00057</v>
      </c>
      <c r="L48" s="258">
        <v>0.00075</v>
      </c>
      <c r="M48" s="258">
        <v>0.17661</v>
      </c>
      <c r="N48" s="258">
        <v>0.1747</v>
      </c>
      <c r="O48" s="258">
        <v>0.00039</v>
      </c>
      <c r="P48" s="258">
        <v>0.00152</v>
      </c>
      <c r="Q48" s="273"/>
      <c r="R48" s="273"/>
      <c r="S48" s="273"/>
      <c r="T48" s="273"/>
      <c r="U48" s="273"/>
      <c r="V48" s="273"/>
      <c r="W48" s="273"/>
      <c r="X48" s="273"/>
      <c r="Y48" s="258">
        <v>0.24581999999999998</v>
      </c>
      <c r="Z48" s="258">
        <v>0.24391</v>
      </c>
      <c r="AA48" s="258">
        <v>0.00039</v>
      </c>
      <c r="AB48" s="258">
        <v>0.00152</v>
      </c>
      <c r="AC48" s="360">
        <v>0.13228807680000002</v>
      </c>
      <c r="AD48" s="360">
        <v>0.13137075072</v>
      </c>
      <c r="AE48" s="360">
        <v>0.00028968192000000003</v>
      </c>
      <c r="AF48" s="360">
        <v>0.00062764416</v>
      </c>
      <c r="AG48" s="360">
        <v>0.11448873216000002</v>
      </c>
      <c r="AH48" s="360">
        <v>0.11360359296000001</v>
      </c>
      <c r="AI48" s="360">
        <v>0.00020921472</v>
      </c>
      <c r="AJ48" s="360">
        <v>0.0006759244800000001</v>
      </c>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row>
    <row r="49" spans="1:89" s="39" customFormat="1" ht="15">
      <c r="A49" s="114"/>
      <c r="B49" s="509"/>
      <c r="C49" s="534" t="s">
        <v>352</v>
      </c>
      <c r="D49" s="147" t="s">
        <v>129</v>
      </c>
      <c r="E49" s="258">
        <v>0.1738</v>
      </c>
      <c r="F49" s="258">
        <v>0.17193</v>
      </c>
      <c r="G49" s="258">
        <v>1E-05</v>
      </c>
      <c r="H49" s="258">
        <v>0.00186</v>
      </c>
      <c r="I49" s="258">
        <v>0.1949</v>
      </c>
      <c r="J49" s="258">
        <v>0.19407</v>
      </c>
      <c r="K49" s="258">
        <v>0.00036</v>
      </c>
      <c r="L49" s="258">
        <v>0.00047</v>
      </c>
      <c r="M49" s="258">
        <v>0.11242999999999999</v>
      </c>
      <c r="N49" s="258">
        <v>0.11109</v>
      </c>
      <c r="O49" s="258">
        <v>0.00018</v>
      </c>
      <c r="P49" s="258">
        <v>0.00116</v>
      </c>
      <c r="Q49" s="258">
        <v>0.16444</v>
      </c>
      <c r="R49" s="258">
        <v>0.1621</v>
      </c>
      <c r="S49" s="258">
        <v>0.00178</v>
      </c>
      <c r="T49" s="258">
        <v>0.00056</v>
      </c>
      <c r="U49" s="258">
        <v>0.18319</v>
      </c>
      <c r="V49" s="258">
        <v>0.18255</v>
      </c>
      <c r="W49" s="258">
        <v>8E-05</v>
      </c>
      <c r="X49" s="258">
        <v>0.00056</v>
      </c>
      <c r="Y49" s="258">
        <v>0.18436</v>
      </c>
      <c r="Z49" s="258">
        <v>0.18302</v>
      </c>
      <c r="AA49" s="258">
        <v>0.00018</v>
      </c>
      <c r="AB49" s="258">
        <v>0.00116</v>
      </c>
      <c r="AC49" s="360">
        <v>0.11432</v>
      </c>
      <c r="AD49" s="360">
        <v>0.11362</v>
      </c>
      <c r="AE49" s="360">
        <v>0.00028</v>
      </c>
      <c r="AF49" s="360">
        <v>0.00042</v>
      </c>
      <c r="AG49" s="360">
        <v>0.07965</v>
      </c>
      <c r="AH49" s="360">
        <v>0.07904</v>
      </c>
      <c r="AI49" s="360">
        <v>0.00014</v>
      </c>
      <c r="AJ49" s="360">
        <v>0.00047</v>
      </c>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row>
    <row r="50" spans="1:89" s="39" customFormat="1" ht="15">
      <c r="A50" s="114"/>
      <c r="B50" s="509"/>
      <c r="C50" s="534"/>
      <c r="D50" s="147" t="s">
        <v>340</v>
      </c>
      <c r="E50" s="258">
        <v>0.27972</v>
      </c>
      <c r="F50" s="258">
        <v>0.2767</v>
      </c>
      <c r="G50" s="258">
        <v>2E-05</v>
      </c>
      <c r="H50" s="258">
        <v>0.003</v>
      </c>
      <c r="I50" s="258">
        <v>0.31365</v>
      </c>
      <c r="J50" s="258">
        <v>0.31233</v>
      </c>
      <c r="K50" s="258">
        <v>0.00057</v>
      </c>
      <c r="L50" s="258">
        <v>0.00075</v>
      </c>
      <c r="M50" s="258">
        <v>0.18095</v>
      </c>
      <c r="N50" s="258">
        <v>0.17878</v>
      </c>
      <c r="O50" s="258">
        <v>0.0003</v>
      </c>
      <c r="P50" s="258">
        <v>0.00187</v>
      </c>
      <c r="Q50" s="258">
        <v>0.26464</v>
      </c>
      <c r="R50" s="258">
        <v>0.26087</v>
      </c>
      <c r="S50" s="258">
        <v>0.00287</v>
      </c>
      <c r="T50" s="258">
        <v>0.0009</v>
      </c>
      <c r="U50" s="258">
        <v>0.2948</v>
      </c>
      <c r="V50" s="258">
        <v>0.29378</v>
      </c>
      <c r="W50" s="258">
        <v>0.00012</v>
      </c>
      <c r="X50" s="258">
        <v>0.0009</v>
      </c>
      <c r="Y50" s="258">
        <v>0.29672</v>
      </c>
      <c r="Z50" s="258">
        <v>0.29455</v>
      </c>
      <c r="AA50" s="258">
        <v>0.0003</v>
      </c>
      <c r="AB50" s="258">
        <v>0.00187</v>
      </c>
      <c r="AC50" s="360">
        <v>0.18398020608</v>
      </c>
      <c r="AD50" s="360">
        <v>0.18285366528000002</v>
      </c>
      <c r="AE50" s="360">
        <v>0.00045061632</v>
      </c>
      <c r="AF50" s="360">
        <v>0.0006759244800000001</v>
      </c>
      <c r="AG50" s="360">
        <v>0.1281842496</v>
      </c>
      <c r="AH50" s="360">
        <v>0.12720254976</v>
      </c>
      <c r="AI50" s="360">
        <v>0.00022530816</v>
      </c>
      <c r="AJ50" s="360">
        <v>0.00075639168</v>
      </c>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row>
    <row r="51" spans="1:89" s="39" customFormat="1" ht="15">
      <c r="A51" s="114"/>
      <c r="B51" s="509"/>
      <c r="C51" s="534" t="s">
        <v>353</v>
      </c>
      <c r="D51" s="147" t="s">
        <v>129</v>
      </c>
      <c r="E51" s="258">
        <v>0.21834</v>
      </c>
      <c r="F51" s="258">
        <v>0.21647</v>
      </c>
      <c r="G51" s="258">
        <v>1E-05</v>
      </c>
      <c r="H51" s="258">
        <v>0.00186</v>
      </c>
      <c r="I51" s="258">
        <v>0.28539000000000003</v>
      </c>
      <c r="J51" s="258">
        <v>0.28456</v>
      </c>
      <c r="K51" s="258">
        <v>0.00036</v>
      </c>
      <c r="L51" s="258">
        <v>0.00047</v>
      </c>
      <c r="M51" s="258">
        <v>0.13052</v>
      </c>
      <c r="N51" s="258">
        <v>0.12895</v>
      </c>
      <c r="O51" s="258">
        <v>0.00011</v>
      </c>
      <c r="P51" s="258">
        <v>0.00146</v>
      </c>
      <c r="Q51" s="258">
        <v>0.24002</v>
      </c>
      <c r="R51" s="258">
        <v>0.23768</v>
      </c>
      <c r="S51" s="258">
        <v>0.00178</v>
      </c>
      <c r="T51" s="258">
        <v>0.00056</v>
      </c>
      <c r="U51" s="258">
        <v>0.26830000000000004</v>
      </c>
      <c r="V51" s="258">
        <v>0.26766</v>
      </c>
      <c r="W51" s="258">
        <v>8E-05</v>
      </c>
      <c r="X51" s="258">
        <v>0.00056</v>
      </c>
      <c r="Y51" s="258">
        <v>0.23754999999999998</v>
      </c>
      <c r="Z51" s="258">
        <v>0.23598</v>
      </c>
      <c r="AA51" s="258">
        <v>0.00011</v>
      </c>
      <c r="AB51" s="258">
        <v>0.00146</v>
      </c>
      <c r="AC51" s="360">
        <v>0.13988</v>
      </c>
      <c r="AD51" s="360">
        <v>0.13902</v>
      </c>
      <c r="AE51" s="360">
        <v>0.00035</v>
      </c>
      <c r="AF51" s="360">
        <v>0.00051</v>
      </c>
      <c r="AG51" s="360">
        <v>0.09831999999999999</v>
      </c>
      <c r="AH51" s="360">
        <v>0.09756</v>
      </c>
      <c r="AI51" s="360">
        <v>0.00017</v>
      </c>
      <c r="AJ51" s="360">
        <v>0.00059</v>
      </c>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row>
    <row r="52" spans="1:89" s="39" customFormat="1" ht="15">
      <c r="A52" s="114"/>
      <c r="B52" s="509"/>
      <c r="C52" s="534"/>
      <c r="D52" s="147" t="s">
        <v>340</v>
      </c>
      <c r="E52" s="258">
        <v>0.35139000000000004</v>
      </c>
      <c r="F52" s="258">
        <v>0.34837</v>
      </c>
      <c r="G52" s="258">
        <v>2E-05</v>
      </c>
      <c r="H52" s="258">
        <v>0.003</v>
      </c>
      <c r="I52" s="258">
        <v>0.45927999999999997</v>
      </c>
      <c r="J52" s="258">
        <v>0.45796</v>
      </c>
      <c r="K52" s="258">
        <v>0.00057</v>
      </c>
      <c r="L52" s="258">
        <v>0.00075</v>
      </c>
      <c r="M52" s="258">
        <v>0.21006</v>
      </c>
      <c r="N52" s="258">
        <v>0.20753</v>
      </c>
      <c r="O52" s="258">
        <v>0.00018</v>
      </c>
      <c r="P52" s="258">
        <v>0.00235</v>
      </c>
      <c r="Q52" s="258">
        <v>0.38628</v>
      </c>
      <c r="R52" s="258">
        <v>0.38251</v>
      </c>
      <c r="S52" s="258">
        <v>0.00287</v>
      </c>
      <c r="T52" s="258">
        <v>0.0009</v>
      </c>
      <c r="U52" s="258">
        <v>0.43178</v>
      </c>
      <c r="V52" s="258">
        <v>0.43076</v>
      </c>
      <c r="W52" s="258">
        <v>0.00012</v>
      </c>
      <c r="X52" s="258">
        <v>0.0009</v>
      </c>
      <c r="Y52" s="258">
        <v>0.38231000000000004</v>
      </c>
      <c r="Z52" s="258">
        <v>0.37978</v>
      </c>
      <c r="AA52" s="258">
        <v>0.00018</v>
      </c>
      <c r="AB52" s="258">
        <v>0.00235</v>
      </c>
      <c r="AC52" s="360">
        <v>0.22511503872000002</v>
      </c>
      <c r="AD52" s="360">
        <v>0.22373100288000003</v>
      </c>
      <c r="AE52" s="360">
        <v>0.0005632704000000001</v>
      </c>
      <c r="AF52" s="360">
        <v>0.0008207654400000001</v>
      </c>
      <c r="AG52" s="360">
        <v>0.15823070208</v>
      </c>
      <c r="AH52" s="360">
        <v>0.15700760064</v>
      </c>
      <c r="AI52" s="360">
        <v>0.00027358848000000004</v>
      </c>
      <c r="AJ52" s="360">
        <v>0.0009495129600000001</v>
      </c>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row>
    <row r="53" spans="1:89" s="39" customFormat="1" ht="15">
      <c r="A53" s="114"/>
      <c r="B53" s="509"/>
      <c r="C53" s="534" t="s">
        <v>354</v>
      </c>
      <c r="D53" s="147" t="s">
        <v>129</v>
      </c>
      <c r="E53" s="258">
        <v>0.17887</v>
      </c>
      <c r="F53" s="258">
        <v>0.177</v>
      </c>
      <c r="G53" s="258">
        <v>1E-05</v>
      </c>
      <c r="H53" s="258">
        <v>0.00186</v>
      </c>
      <c r="I53" s="258">
        <v>0.18567999999999998</v>
      </c>
      <c r="J53" s="258">
        <v>0.18485</v>
      </c>
      <c r="K53" s="258">
        <v>0.00036</v>
      </c>
      <c r="L53" s="258">
        <v>0.00047</v>
      </c>
      <c r="M53" s="258">
        <v>0.11792</v>
      </c>
      <c r="N53" s="258">
        <v>0.11659</v>
      </c>
      <c r="O53" s="258">
        <v>0.00019</v>
      </c>
      <c r="P53" s="258">
        <v>0.00114</v>
      </c>
      <c r="Q53" s="258">
        <v>0.18030000000000002</v>
      </c>
      <c r="R53" s="258">
        <v>0.17796</v>
      </c>
      <c r="S53" s="258">
        <v>0.00178</v>
      </c>
      <c r="T53" s="258">
        <v>0.00056</v>
      </c>
      <c r="U53" s="258">
        <v>0.20105</v>
      </c>
      <c r="V53" s="258">
        <v>0.20041</v>
      </c>
      <c r="W53" s="258">
        <v>8E-05</v>
      </c>
      <c r="X53" s="258">
        <v>0.00056</v>
      </c>
      <c r="Y53" s="258">
        <v>0.18242</v>
      </c>
      <c r="Z53" s="258">
        <v>0.18109</v>
      </c>
      <c r="AA53" s="258">
        <v>0.00019</v>
      </c>
      <c r="AB53" s="258">
        <v>0.00114</v>
      </c>
      <c r="AC53" s="360">
        <v>0.12965</v>
      </c>
      <c r="AD53" s="360">
        <v>0.12885</v>
      </c>
      <c r="AE53" s="360">
        <v>0.00032</v>
      </c>
      <c r="AF53" s="360">
        <v>0.00048</v>
      </c>
      <c r="AG53" s="360">
        <v>0.08026</v>
      </c>
      <c r="AH53" s="360">
        <v>0.07964</v>
      </c>
      <c r="AI53" s="360">
        <v>0.00014</v>
      </c>
      <c r="AJ53" s="360">
        <v>0.00048</v>
      </c>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row>
    <row r="54" spans="1:89" s="39" customFormat="1" ht="15">
      <c r="A54" s="114"/>
      <c r="B54" s="509"/>
      <c r="C54" s="534"/>
      <c r="D54" s="147" t="s">
        <v>340</v>
      </c>
      <c r="E54" s="258">
        <v>0.28787</v>
      </c>
      <c r="F54" s="258">
        <v>0.28485</v>
      </c>
      <c r="G54" s="258">
        <v>2E-05</v>
      </c>
      <c r="H54" s="258">
        <v>0.003</v>
      </c>
      <c r="I54" s="258">
        <v>0.29880999999999996</v>
      </c>
      <c r="J54" s="258">
        <v>0.29749</v>
      </c>
      <c r="K54" s="258">
        <v>0.00057</v>
      </c>
      <c r="L54" s="258">
        <v>0.00075</v>
      </c>
      <c r="M54" s="258">
        <v>0.18978</v>
      </c>
      <c r="N54" s="258">
        <v>0.18764</v>
      </c>
      <c r="O54" s="258">
        <v>0.00031</v>
      </c>
      <c r="P54" s="258">
        <v>0.00183</v>
      </c>
      <c r="Q54" s="258">
        <v>0.29017</v>
      </c>
      <c r="R54" s="258">
        <v>0.2864</v>
      </c>
      <c r="S54" s="258">
        <v>0.00287</v>
      </c>
      <c r="T54" s="258">
        <v>0.0009</v>
      </c>
      <c r="U54" s="258">
        <v>0.32354</v>
      </c>
      <c r="V54" s="258">
        <v>0.32252</v>
      </c>
      <c r="W54" s="258">
        <v>0.00012</v>
      </c>
      <c r="X54" s="258">
        <v>0.0009</v>
      </c>
      <c r="Y54" s="258">
        <v>0.29357</v>
      </c>
      <c r="Z54" s="258">
        <v>0.29143</v>
      </c>
      <c r="AA54" s="258">
        <v>0.00031</v>
      </c>
      <c r="AB54" s="258">
        <v>0.00183</v>
      </c>
      <c r="AC54" s="360">
        <v>0.20865144959999998</v>
      </c>
      <c r="AD54" s="360">
        <v>0.2073639744</v>
      </c>
      <c r="AE54" s="360">
        <v>0.0005149900800000001</v>
      </c>
      <c r="AF54" s="360">
        <v>0.0007724851200000001</v>
      </c>
      <c r="AG54" s="360">
        <v>0.12916594944</v>
      </c>
      <c r="AH54" s="360">
        <v>0.12816815616000002</v>
      </c>
      <c r="AI54" s="360">
        <v>0.00022530816</v>
      </c>
      <c r="AJ54" s="360">
        <v>0.0007724851200000001</v>
      </c>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row>
    <row r="55" spans="1:89" s="39" customFormat="1" ht="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row>
    <row r="56" spans="1:89" s="39" customFormat="1" ht="1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row>
    <row r="57" spans="1:89" s="39" customFormat="1" ht="15">
      <c r="A57" s="114"/>
      <c r="B57" s="114"/>
      <c r="C57" s="114"/>
      <c r="D57" s="114"/>
      <c r="E57" s="529" t="s">
        <v>335</v>
      </c>
      <c r="F57" s="529"/>
      <c r="G57" s="529"/>
      <c r="H57" s="529"/>
      <c r="I57" s="529" t="s">
        <v>336</v>
      </c>
      <c r="J57" s="529"/>
      <c r="K57" s="529"/>
      <c r="L57" s="529"/>
      <c r="M57" s="529" t="s">
        <v>73</v>
      </c>
      <c r="N57" s="529"/>
      <c r="O57" s="529"/>
      <c r="P57" s="529"/>
      <c r="Q57" s="529" t="s">
        <v>126</v>
      </c>
      <c r="R57" s="529"/>
      <c r="S57" s="529"/>
      <c r="T57" s="529"/>
      <c r="U57" s="529" t="s">
        <v>337</v>
      </c>
      <c r="V57" s="529"/>
      <c r="W57" s="529"/>
      <c r="X57" s="529"/>
      <c r="Y57" s="589" t="s">
        <v>689</v>
      </c>
      <c r="Z57" s="589"/>
      <c r="AA57" s="589"/>
      <c r="AB57" s="589"/>
      <c r="AC57" s="589" t="s">
        <v>690</v>
      </c>
      <c r="AD57" s="589"/>
      <c r="AE57" s="589"/>
      <c r="AF57" s="589"/>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row>
    <row r="58" spans="1:89" s="39" customFormat="1" ht="18">
      <c r="A58" s="114"/>
      <c r="B58" s="146" t="s">
        <v>187</v>
      </c>
      <c r="C58" s="146" t="s">
        <v>237</v>
      </c>
      <c r="D58" s="146" t="s">
        <v>189</v>
      </c>
      <c r="E58" s="147" t="s">
        <v>190</v>
      </c>
      <c r="F58" s="147" t="s">
        <v>191</v>
      </c>
      <c r="G58" s="147" t="s">
        <v>192</v>
      </c>
      <c r="H58" s="147" t="s">
        <v>193</v>
      </c>
      <c r="I58" s="147" t="s">
        <v>190</v>
      </c>
      <c r="J58" s="147" t="s">
        <v>191</v>
      </c>
      <c r="K58" s="147" t="s">
        <v>192</v>
      </c>
      <c r="L58" s="147" t="s">
        <v>193</v>
      </c>
      <c r="M58" s="147" t="s">
        <v>190</v>
      </c>
      <c r="N58" s="147" t="s">
        <v>191</v>
      </c>
      <c r="O58" s="147" t="s">
        <v>192</v>
      </c>
      <c r="P58" s="147" t="s">
        <v>193</v>
      </c>
      <c r="Q58" s="147" t="s">
        <v>190</v>
      </c>
      <c r="R58" s="147" t="s">
        <v>191</v>
      </c>
      <c r="S58" s="147" t="s">
        <v>192</v>
      </c>
      <c r="T58" s="147" t="s">
        <v>193</v>
      </c>
      <c r="U58" s="147" t="s">
        <v>190</v>
      </c>
      <c r="V58" s="147" t="s">
        <v>191</v>
      </c>
      <c r="W58" s="147" t="s">
        <v>192</v>
      </c>
      <c r="X58" s="147" t="s">
        <v>193</v>
      </c>
      <c r="Y58" s="312" t="s">
        <v>190</v>
      </c>
      <c r="Z58" s="312" t="s">
        <v>191</v>
      </c>
      <c r="AA58" s="312" t="s">
        <v>192</v>
      </c>
      <c r="AB58" s="312" t="s">
        <v>193</v>
      </c>
      <c r="AC58" s="312" t="s">
        <v>190</v>
      </c>
      <c r="AD58" s="312" t="s">
        <v>191</v>
      </c>
      <c r="AE58" s="312" t="s">
        <v>192</v>
      </c>
      <c r="AF58" s="312" t="s">
        <v>193</v>
      </c>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row>
    <row r="59" spans="1:89" s="39" customFormat="1" ht="15">
      <c r="A59" s="114"/>
      <c r="B59" s="509" t="s">
        <v>511</v>
      </c>
      <c r="C59" s="147" t="s">
        <v>361</v>
      </c>
      <c r="D59" s="147" t="s">
        <v>129</v>
      </c>
      <c r="E59" s="199">
        <v>0.14958434748321314</v>
      </c>
      <c r="F59" s="199">
        <v>0.1477040827299227</v>
      </c>
      <c r="G59" s="199">
        <v>1.4841920481052287E-05</v>
      </c>
      <c r="H59" s="199">
        <v>0.0018654228328094083</v>
      </c>
      <c r="I59" s="199">
        <v>0.23827051146874867</v>
      </c>
      <c r="J59" s="199">
        <v>0.23650405860695753</v>
      </c>
      <c r="K59" s="199">
        <v>0.0005343547251684866</v>
      </c>
      <c r="L59" s="199">
        <v>0.0012320981366226308</v>
      </c>
      <c r="M59" s="154"/>
      <c r="N59" s="154"/>
      <c r="O59" s="154"/>
      <c r="P59" s="154"/>
      <c r="Q59" s="154"/>
      <c r="R59" s="154"/>
      <c r="S59" s="154"/>
      <c r="T59" s="154"/>
      <c r="U59" s="154"/>
      <c r="V59" s="154"/>
      <c r="W59" s="154"/>
      <c r="X59" s="154"/>
      <c r="Y59" s="313"/>
      <c r="Z59" s="313"/>
      <c r="AA59" s="313"/>
      <c r="AB59" s="313"/>
      <c r="AC59" s="360">
        <v>0.06303</v>
      </c>
      <c r="AD59" s="360">
        <v>0.06254</v>
      </c>
      <c r="AE59" s="360">
        <v>0.00011</v>
      </c>
      <c r="AF59" s="360">
        <v>0.00038</v>
      </c>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row>
    <row r="60" spans="1:89" s="39" customFormat="1" ht="15">
      <c r="A60" s="114"/>
      <c r="B60" s="509"/>
      <c r="C60" s="147" t="s">
        <v>362</v>
      </c>
      <c r="D60" s="147" t="s">
        <v>129</v>
      </c>
      <c r="E60" s="199">
        <v>0.23534121690422938</v>
      </c>
      <c r="F60" s="199">
        <v>0.23346095215093893</v>
      </c>
      <c r="G60" s="199">
        <v>1.4841920481052287E-05</v>
      </c>
      <c r="H60" s="199">
        <v>0.0018654228328094083</v>
      </c>
      <c r="I60" s="199">
        <v>0.2652901089277239</v>
      </c>
      <c r="J60" s="199">
        <v>0.2635236560659328</v>
      </c>
      <c r="K60" s="199">
        <v>0.0005343547251684866</v>
      </c>
      <c r="L60" s="199">
        <v>0.0012320981366226308</v>
      </c>
      <c r="M60" s="154"/>
      <c r="N60" s="154"/>
      <c r="O60" s="154"/>
      <c r="P60" s="154"/>
      <c r="Q60" s="154"/>
      <c r="R60" s="154"/>
      <c r="S60" s="154"/>
      <c r="T60" s="154"/>
      <c r="U60" s="154"/>
      <c r="V60" s="154"/>
      <c r="W60" s="154"/>
      <c r="X60" s="154"/>
      <c r="Y60" s="313"/>
      <c r="Z60" s="313"/>
      <c r="AA60" s="313"/>
      <c r="AB60" s="313"/>
      <c r="AC60" s="360">
        <v>0.08549</v>
      </c>
      <c r="AD60" s="360">
        <v>0.08483</v>
      </c>
      <c r="AE60" s="360">
        <v>0.00015</v>
      </c>
      <c r="AF60" s="360">
        <v>0.00051</v>
      </c>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row>
    <row r="61" spans="1:89" s="39" customFormat="1" ht="15">
      <c r="A61" s="114"/>
      <c r="B61" s="509"/>
      <c r="C61" s="147" t="s">
        <v>363</v>
      </c>
      <c r="D61" s="147" t="s">
        <v>129</v>
      </c>
      <c r="E61" s="199">
        <v>0.2756535165365957</v>
      </c>
      <c r="F61" s="199">
        <v>0.27377325178330525</v>
      </c>
      <c r="G61" s="199">
        <v>1.4841920481052287E-05</v>
      </c>
      <c r="H61" s="199">
        <v>0.0018654228328094083</v>
      </c>
      <c r="I61" s="199">
        <v>0.3202278432948379</v>
      </c>
      <c r="J61" s="199">
        <v>0.3184613904330468</v>
      </c>
      <c r="K61" s="199">
        <v>0.0005343547251684866</v>
      </c>
      <c r="L61" s="199">
        <v>0.0012320981366226308</v>
      </c>
      <c r="M61" s="154"/>
      <c r="N61" s="154"/>
      <c r="O61" s="154"/>
      <c r="P61" s="154"/>
      <c r="Q61" s="154"/>
      <c r="R61" s="154"/>
      <c r="S61" s="154"/>
      <c r="T61" s="154"/>
      <c r="U61" s="154"/>
      <c r="V61" s="154"/>
      <c r="W61" s="154"/>
      <c r="X61" s="154"/>
      <c r="Y61" s="313"/>
      <c r="Z61" s="313"/>
      <c r="AA61" s="313"/>
      <c r="AB61" s="313"/>
      <c r="AC61" s="360">
        <v>0.12723</v>
      </c>
      <c r="AD61" s="360">
        <v>0.12624</v>
      </c>
      <c r="AE61" s="360">
        <v>0.00023</v>
      </c>
      <c r="AF61" s="360">
        <v>0.00076</v>
      </c>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row>
    <row r="62" spans="1:89" s="39" customFormat="1" ht="15">
      <c r="A62" s="114"/>
      <c r="B62" s="509"/>
      <c r="C62" s="147" t="s">
        <v>364</v>
      </c>
      <c r="D62" s="147" t="s">
        <v>129</v>
      </c>
      <c r="E62" s="199">
        <v>0.25749119888205557</v>
      </c>
      <c r="F62" s="199">
        <v>0.2556109341287651</v>
      </c>
      <c r="G62" s="199">
        <v>1.4841920481052287E-05</v>
      </c>
      <c r="H62" s="199">
        <v>0.0018654228328094083</v>
      </c>
      <c r="I62" s="199">
        <v>0.26206443758499887</v>
      </c>
      <c r="J62" s="199">
        <v>0.26029798472320775</v>
      </c>
      <c r="K62" s="199">
        <v>0.0005343547251684866</v>
      </c>
      <c r="L62" s="199">
        <v>0.0012320981366226308</v>
      </c>
      <c r="M62" s="199">
        <v>0.25316181793442666</v>
      </c>
      <c r="N62" s="199">
        <v>0.2490516988598458</v>
      </c>
      <c r="O62" s="199">
        <v>0.002642087252221961</v>
      </c>
      <c r="P62" s="199">
        <v>0.0014680318223588792</v>
      </c>
      <c r="Q62" s="199">
        <v>0.276854444477723</v>
      </c>
      <c r="R62" s="199">
        <v>0.27526766716088225</v>
      </c>
      <c r="S62" s="199">
        <v>0.00011874549448188591</v>
      </c>
      <c r="T62" s="199">
        <v>0.0014680318223588792</v>
      </c>
      <c r="U62" s="199">
        <v>0.2576580072049475</v>
      </c>
      <c r="V62" s="199">
        <v>0.255781893726493</v>
      </c>
      <c r="W62" s="199">
        <v>3.3791086553453914E-05</v>
      </c>
      <c r="X62" s="199">
        <v>0.0018423223919010905</v>
      </c>
      <c r="Y62" s="313"/>
      <c r="Z62" s="313"/>
      <c r="AA62" s="313"/>
      <c r="AB62" s="313"/>
      <c r="AC62" s="360">
        <v>0.08581</v>
      </c>
      <c r="AD62" s="360">
        <v>0.08515</v>
      </c>
      <c r="AE62" s="360">
        <v>0.00015</v>
      </c>
      <c r="AF62" s="360">
        <v>0.00051</v>
      </c>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row>
    <row r="63" spans="1:89" s="39" customFormat="1" ht="1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row>
    <row r="64" spans="1:89" s="39" customFormat="1" ht="1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row>
    <row r="65" spans="1:89" s="39" customFormat="1" ht="15">
      <c r="A65" s="114"/>
      <c r="B65" s="114"/>
      <c r="C65" s="114"/>
      <c r="D65" s="114"/>
      <c r="E65" s="529" t="s">
        <v>365</v>
      </c>
      <c r="F65" s="529"/>
      <c r="G65" s="529"/>
      <c r="H65" s="529"/>
      <c r="I65" s="529" t="s">
        <v>366</v>
      </c>
      <c r="J65" s="529"/>
      <c r="K65" s="529"/>
      <c r="L65" s="529"/>
      <c r="M65" s="529" t="s">
        <v>367</v>
      </c>
      <c r="N65" s="529"/>
      <c r="O65" s="529"/>
      <c r="P65" s="529"/>
      <c r="Q65" s="529" t="s">
        <v>368</v>
      </c>
      <c r="R65" s="529"/>
      <c r="S65" s="529"/>
      <c r="T65" s="529"/>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row>
    <row r="66" spans="1:89" s="39" customFormat="1" ht="18">
      <c r="A66" s="114"/>
      <c r="B66" s="146" t="s">
        <v>187</v>
      </c>
      <c r="C66" s="146" t="s">
        <v>237</v>
      </c>
      <c r="D66" s="146" t="s">
        <v>189</v>
      </c>
      <c r="E66" s="147" t="s">
        <v>190</v>
      </c>
      <c r="F66" s="147" t="s">
        <v>191</v>
      </c>
      <c r="G66" s="147" t="s">
        <v>192</v>
      </c>
      <c r="H66" s="147" t="s">
        <v>193</v>
      </c>
      <c r="I66" s="147" t="s">
        <v>190</v>
      </c>
      <c r="J66" s="147" t="s">
        <v>191</v>
      </c>
      <c r="K66" s="147" t="s">
        <v>192</v>
      </c>
      <c r="L66" s="147" t="s">
        <v>193</v>
      </c>
      <c r="M66" s="147" t="s">
        <v>190</v>
      </c>
      <c r="N66" s="147" t="s">
        <v>191</v>
      </c>
      <c r="O66" s="147" t="s">
        <v>192</v>
      </c>
      <c r="P66" s="147" t="s">
        <v>193</v>
      </c>
      <c r="Q66" s="147" t="s">
        <v>190</v>
      </c>
      <c r="R66" s="147" t="s">
        <v>191</v>
      </c>
      <c r="S66" s="147" t="s">
        <v>192</v>
      </c>
      <c r="T66" s="147" t="s">
        <v>193</v>
      </c>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row>
    <row r="67" spans="1:89" s="39" customFormat="1" ht="15">
      <c r="A67" s="114"/>
      <c r="B67" s="509" t="s">
        <v>512</v>
      </c>
      <c r="C67" s="147" t="s">
        <v>370</v>
      </c>
      <c r="D67" s="147" t="s">
        <v>129</v>
      </c>
      <c r="E67" s="361">
        <v>0.49615</v>
      </c>
      <c r="F67" s="361">
        <v>0.48897</v>
      </c>
      <c r="G67" s="361">
        <v>0.00022</v>
      </c>
      <c r="H67" s="361">
        <v>0.00696</v>
      </c>
      <c r="I67" s="361">
        <v>0.53867</v>
      </c>
      <c r="J67" s="361">
        <v>0.53149</v>
      </c>
      <c r="K67" s="361">
        <v>0.00022</v>
      </c>
      <c r="L67" s="361">
        <v>0.00696</v>
      </c>
      <c r="M67" s="361">
        <v>0.58119</v>
      </c>
      <c r="N67" s="361">
        <v>0.574</v>
      </c>
      <c r="O67" s="361">
        <v>0.00022</v>
      </c>
      <c r="P67" s="361">
        <v>0.00696</v>
      </c>
      <c r="Q67" s="361">
        <v>0.53612</v>
      </c>
      <c r="R67" s="361">
        <v>0.52893</v>
      </c>
      <c r="S67" s="361">
        <v>0.00022</v>
      </c>
      <c r="T67" s="361">
        <v>0.00696</v>
      </c>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row>
    <row r="68" spans="1:89" s="39" customFormat="1" ht="15">
      <c r="A68" s="114"/>
      <c r="B68" s="509"/>
      <c r="C68" s="147" t="s">
        <v>371</v>
      </c>
      <c r="D68" s="147" t="s">
        <v>129</v>
      </c>
      <c r="E68" s="361">
        <v>0.58927</v>
      </c>
      <c r="F68" s="361">
        <v>0.58041</v>
      </c>
      <c r="G68" s="361">
        <v>0.00028</v>
      </c>
      <c r="H68" s="361">
        <v>0.00858</v>
      </c>
      <c r="I68" s="361">
        <v>0.67219</v>
      </c>
      <c r="J68" s="361">
        <v>0.66333</v>
      </c>
      <c r="K68" s="361">
        <v>0.00028</v>
      </c>
      <c r="L68" s="361">
        <v>0.00858</v>
      </c>
      <c r="M68" s="361">
        <v>0.7551</v>
      </c>
      <c r="N68" s="361">
        <v>0.74625</v>
      </c>
      <c r="O68" s="361">
        <v>0.00028</v>
      </c>
      <c r="P68" s="361">
        <v>0.00858</v>
      </c>
      <c r="Q68" s="361">
        <v>0.66058</v>
      </c>
      <c r="R68" s="361">
        <v>0.65172</v>
      </c>
      <c r="S68" s="361">
        <v>0.00028</v>
      </c>
      <c r="T68" s="361">
        <v>0.00858</v>
      </c>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row>
    <row r="69" spans="1:89" s="39" customFormat="1" ht="15">
      <c r="A69" s="114"/>
      <c r="B69" s="509"/>
      <c r="C69" s="147" t="s">
        <v>372</v>
      </c>
      <c r="D69" s="147" t="s">
        <v>129</v>
      </c>
      <c r="E69" s="361">
        <v>0.75337</v>
      </c>
      <c r="F69" s="361">
        <v>0.74045</v>
      </c>
      <c r="G69" s="361">
        <v>0.0004</v>
      </c>
      <c r="H69" s="361">
        <v>0.01251</v>
      </c>
      <c r="I69" s="361">
        <v>0.9159</v>
      </c>
      <c r="J69" s="361">
        <v>0.90299</v>
      </c>
      <c r="K69" s="361">
        <v>0.0004</v>
      </c>
      <c r="L69" s="361">
        <v>0.01251</v>
      </c>
      <c r="M69" s="361">
        <v>1.07844</v>
      </c>
      <c r="N69" s="361">
        <v>1.06552</v>
      </c>
      <c r="O69" s="361">
        <v>0.0004</v>
      </c>
      <c r="P69" s="361">
        <v>0.01251</v>
      </c>
      <c r="Q69" s="361">
        <v>0.96353</v>
      </c>
      <c r="R69" s="361">
        <v>0.95061</v>
      </c>
      <c r="S69" s="361">
        <v>0.0004</v>
      </c>
      <c r="T69" s="361">
        <v>0.01251</v>
      </c>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row>
    <row r="70" spans="1:89" s="39" customFormat="1" ht="15">
      <c r="A70" s="114"/>
      <c r="B70" s="509"/>
      <c r="C70" s="147" t="s">
        <v>373</v>
      </c>
      <c r="D70" s="147" t="s">
        <v>129</v>
      </c>
      <c r="E70" s="361">
        <v>0.64259</v>
      </c>
      <c r="F70" s="361">
        <v>0.63461</v>
      </c>
      <c r="G70" s="361">
        <v>0.00034</v>
      </c>
      <c r="H70" s="361">
        <v>0.00763</v>
      </c>
      <c r="I70" s="361">
        <v>0.78189</v>
      </c>
      <c r="J70" s="361">
        <v>0.77392</v>
      </c>
      <c r="K70" s="361">
        <v>0.00034</v>
      </c>
      <c r="L70" s="361">
        <v>0.00763</v>
      </c>
      <c r="M70" s="361">
        <v>0.9212</v>
      </c>
      <c r="N70" s="361">
        <v>0.91323</v>
      </c>
      <c r="O70" s="361">
        <v>0.00034</v>
      </c>
      <c r="P70" s="361">
        <v>0.00763</v>
      </c>
      <c r="Q70" s="361">
        <v>0.81009</v>
      </c>
      <c r="R70" s="361">
        <v>0.80212</v>
      </c>
      <c r="S70" s="361">
        <v>0.00034</v>
      </c>
      <c r="T70" s="361">
        <v>0.00763</v>
      </c>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row>
    <row r="71" spans="1:89" s="39" customFormat="1" ht="15">
      <c r="A71" s="114"/>
      <c r="B71" s="509"/>
      <c r="C71" s="147" t="s">
        <v>374</v>
      </c>
      <c r="D71" s="147" t="s">
        <v>129</v>
      </c>
      <c r="E71" s="361">
        <v>0.6882</v>
      </c>
      <c r="F71" s="361">
        <v>0.67711</v>
      </c>
      <c r="G71" s="361">
        <v>0.00017</v>
      </c>
      <c r="H71" s="361">
        <v>0.01092</v>
      </c>
      <c r="I71" s="361">
        <v>0.85748</v>
      </c>
      <c r="J71" s="361">
        <v>0.84639</v>
      </c>
      <c r="K71" s="361">
        <v>0.00017</v>
      </c>
      <c r="L71" s="361">
        <v>0.01092</v>
      </c>
      <c r="M71" s="361">
        <v>1.02676</v>
      </c>
      <c r="N71" s="361">
        <v>1.01567</v>
      </c>
      <c r="O71" s="361">
        <v>0.00017</v>
      </c>
      <c r="P71" s="361">
        <v>0.01092</v>
      </c>
      <c r="Q71" s="361">
        <v>0.84055</v>
      </c>
      <c r="R71" s="361">
        <v>0.82946</v>
      </c>
      <c r="S71" s="361">
        <v>0.00017</v>
      </c>
      <c r="T71" s="361">
        <v>0.01092</v>
      </c>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row>
    <row r="72" spans="1:89" s="39" customFormat="1" ht="15">
      <c r="A72" s="114"/>
      <c r="B72" s="509"/>
      <c r="C72" s="147" t="s">
        <v>375</v>
      </c>
      <c r="D72" s="147" t="s">
        <v>129</v>
      </c>
      <c r="E72" s="361">
        <v>0.65697</v>
      </c>
      <c r="F72" s="361">
        <v>0.64462</v>
      </c>
      <c r="G72" s="361">
        <v>0.00019</v>
      </c>
      <c r="H72" s="361">
        <v>0.01216</v>
      </c>
      <c r="I72" s="361">
        <v>0.87185</v>
      </c>
      <c r="J72" s="361">
        <v>0.8595</v>
      </c>
      <c r="K72" s="361">
        <v>0.00019</v>
      </c>
      <c r="L72" s="361">
        <v>0.01216</v>
      </c>
      <c r="M72" s="361">
        <v>1.08672</v>
      </c>
      <c r="N72" s="361">
        <v>1.07437</v>
      </c>
      <c r="O72" s="361">
        <v>0.00019</v>
      </c>
      <c r="P72" s="361">
        <v>0.01216</v>
      </c>
      <c r="Q72" s="361">
        <v>0.93631</v>
      </c>
      <c r="R72" s="361">
        <v>0.92396</v>
      </c>
      <c r="S72" s="361">
        <v>0.00019</v>
      </c>
      <c r="T72" s="361">
        <v>0.01216</v>
      </c>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row>
    <row r="73" spans="1:89" s="39" customFormat="1" ht="15">
      <c r="A73" s="114"/>
      <c r="B73" s="509"/>
      <c r="C73" s="147" t="s">
        <v>376</v>
      </c>
      <c r="D73" s="147" t="s">
        <v>129</v>
      </c>
      <c r="E73" s="361">
        <v>0.69747</v>
      </c>
      <c r="F73" s="361">
        <v>0.68292</v>
      </c>
      <c r="G73" s="361">
        <v>0.00018</v>
      </c>
      <c r="H73" s="361">
        <v>0.01437</v>
      </c>
      <c r="I73" s="361">
        <v>0.8682</v>
      </c>
      <c r="J73" s="361">
        <v>0.85365</v>
      </c>
      <c r="K73" s="361">
        <v>0.00018</v>
      </c>
      <c r="L73" s="361">
        <v>0.01437</v>
      </c>
      <c r="M73" s="361">
        <v>1.03893</v>
      </c>
      <c r="N73" s="361">
        <v>1.02438</v>
      </c>
      <c r="O73" s="361">
        <v>0.00018</v>
      </c>
      <c r="P73" s="361">
        <v>0.01437</v>
      </c>
      <c r="Q73" s="361">
        <v>0.92696</v>
      </c>
      <c r="R73" s="361">
        <v>0.91241</v>
      </c>
      <c r="S73" s="361">
        <v>0.00018</v>
      </c>
      <c r="T73" s="361">
        <v>0.01437</v>
      </c>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row>
    <row r="74" spans="1:89" s="39" customFormat="1" ht="15">
      <c r="A74" s="114"/>
      <c r="B74" s="509"/>
      <c r="C74" s="147" t="s">
        <v>377</v>
      </c>
      <c r="D74" s="147" t="s">
        <v>129</v>
      </c>
      <c r="E74" s="361">
        <v>0.67252</v>
      </c>
      <c r="F74" s="361">
        <v>0.66096</v>
      </c>
      <c r="G74" s="361">
        <v>0.00025</v>
      </c>
      <c r="H74" s="361">
        <v>0.01131</v>
      </c>
      <c r="I74" s="361">
        <v>0.82896</v>
      </c>
      <c r="J74" s="361">
        <v>0.8174</v>
      </c>
      <c r="K74" s="361">
        <v>0.00025</v>
      </c>
      <c r="L74" s="361">
        <v>0.01131</v>
      </c>
      <c r="M74" s="361">
        <v>0.9854</v>
      </c>
      <c r="N74" s="361">
        <v>0.97385</v>
      </c>
      <c r="O74" s="361">
        <v>0.00025</v>
      </c>
      <c r="P74" s="361">
        <v>0.01131</v>
      </c>
      <c r="Q74" s="361">
        <v>0.87029</v>
      </c>
      <c r="R74" s="361">
        <v>0.85873</v>
      </c>
      <c r="S74" s="361">
        <v>0.00025</v>
      </c>
      <c r="T74" s="361">
        <v>0.01131</v>
      </c>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row>
    <row r="75" spans="1:89" s="39" customFormat="1" ht="1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row>
    <row r="76" spans="1:89" s="39" customFormat="1" ht="1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row>
    <row r="77" spans="1:89" s="39" customFormat="1" ht="15">
      <c r="A77" s="114"/>
      <c r="B77" s="114"/>
      <c r="C77" s="114"/>
      <c r="D77" s="114"/>
      <c r="E77" s="529" t="s">
        <v>365</v>
      </c>
      <c r="F77" s="529"/>
      <c r="G77" s="529"/>
      <c r="H77" s="529"/>
      <c r="I77" s="529" t="s">
        <v>366</v>
      </c>
      <c r="J77" s="529"/>
      <c r="K77" s="529"/>
      <c r="L77" s="529"/>
      <c r="M77" s="529" t="s">
        <v>367</v>
      </c>
      <c r="N77" s="529"/>
      <c r="O77" s="529"/>
      <c r="P77" s="529"/>
      <c r="Q77" s="529" t="s">
        <v>368</v>
      </c>
      <c r="R77" s="529"/>
      <c r="S77" s="529"/>
      <c r="T77" s="529"/>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row>
    <row r="78" spans="1:89" s="39" customFormat="1" ht="18">
      <c r="A78" s="114"/>
      <c r="B78" s="146" t="s">
        <v>187</v>
      </c>
      <c r="C78" s="146" t="s">
        <v>237</v>
      </c>
      <c r="D78" s="146" t="s">
        <v>189</v>
      </c>
      <c r="E78" s="147" t="s">
        <v>190</v>
      </c>
      <c r="F78" s="147" t="s">
        <v>191</v>
      </c>
      <c r="G78" s="147" t="s">
        <v>192</v>
      </c>
      <c r="H78" s="147" t="s">
        <v>193</v>
      </c>
      <c r="I78" s="147" t="s">
        <v>190</v>
      </c>
      <c r="J78" s="147" t="s">
        <v>191</v>
      </c>
      <c r="K78" s="147" t="s">
        <v>192</v>
      </c>
      <c r="L78" s="147" t="s">
        <v>193</v>
      </c>
      <c r="M78" s="147" t="s">
        <v>190</v>
      </c>
      <c r="N78" s="147" t="s">
        <v>191</v>
      </c>
      <c r="O78" s="147" t="s">
        <v>192</v>
      </c>
      <c r="P78" s="147" t="s">
        <v>193</v>
      </c>
      <c r="Q78" s="147" t="s">
        <v>190</v>
      </c>
      <c r="R78" s="147" t="s">
        <v>191</v>
      </c>
      <c r="S78" s="147" t="s">
        <v>192</v>
      </c>
      <c r="T78" s="147" t="s">
        <v>193</v>
      </c>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row>
    <row r="79" spans="1:89" s="39" customFormat="1" ht="15">
      <c r="A79" s="114"/>
      <c r="B79" s="512" t="s">
        <v>513</v>
      </c>
      <c r="C79" s="147" t="s">
        <v>370</v>
      </c>
      <c r="D79" s="147" t="s">
        <v>129</v>
      </c>
      <c r="E79" s="361">
        <v>0.5903658522263473</v>
      </c>
      <c r="F79" s="361">
        <v>0.5831858522263473</v>
      </c>
      <c r="G79" s="361">
        <v>0.00022</v>
      </c>
      <c r="H79" s="361">
        <v>0.00696</v>
      </c>
      <c r="I79" s="361">
        <v>0.6410787025784431</v>
      </c>
      <c r="J79" s="361">
        <v>0.6338987025784432</v>
      </c>
      <c r="K79" s="361">
        <v>0.00022</v>
      </c>
      <c r="L79" s="361">
        <v>0.00696</v>
      </c>
      <c r="M79" s="361">
        <v>0.6917796261077843</v>
      </c>
      <c r="N79" s="361">
        <v>0.6845996261077844</v>
      </c>
      <c r="O79" s="361">
        <v>0.00022</v>
      </c>
      <c r="P79" s="361">
        <v>0.00696</v>
      </c>
      <c r="Q79" s="361">
        <v>0.6380254359532934</v>
      </c>
      <c r="R79" s="361">
        <v>0.6308454359532935</v>
      </c>
      <c r="S79" s="361">
        <v>0.00022</v>
      </c>
      <c r="T79" s="361">
        <v>0.00696</v>
      </c>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row>
    <row r="80" spans="1:89" s="39" customFormat="1" ht="15">
      <c r="A80" s="114"/>
      <c r="B80" s="512"/>
      <c r="C80" s="147" t="s">
        <v>371</v>
      </c>
      <c r="D80" s="147" t="s">
        <v>129</v>
      </c>
      <c r="E80" s="361">
        <v>0.7011047194934131</v>
      </c>
      <c r="F80" s="361">
        <v>0.6922447194934132</v>
      </c>
      <c r="G80" s="361">
        <v>0.00028</v>
      </c>
      <c r="H80" s="361">
        <v>0.00858</v>
      </c>
      <c r="I80" s="361">
        <v>0.8000019337736526</v>
      </c>
      <c r="J80" s="361">
        <v>0.7911419337736526</v>
      </c>
      <c r="K80" s="361">
        <v>0.00028</v>
      </c>
      <c r="L80" s="361">
        <v>0.00858</v>
      </c>
      <c r="M80" s="361">
        <v>0.8988991480538921</v>
      </c>
      <c r="N80" s="361">
        <v>0.8900391480538922</v>
      </c>
      <c r="O80" s="361">
        <v>0.00028</v>
      </c>
      <c r="P80" s="361">
        <v>0.00858</v>
      </c>
      <c r="Q80" s="361">
        <v>0.7861548925556885</v>
      </c>
      <c r="R80" s="361">
        <v>0.7772948925556885</v>
      </c>
      <c r="S80" s="361">
        <v>0.00028</v>
      </c>
      <c r="T80" s="361">
        <v>0.00858</v>
      </c>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row>
    <row r="81" spans="1:89" s="39" customFormat="1" ht="15">
      <c r="A81" s="114"/>
      <c r="B81" s="512"/>
      <c r="C81" s="147" t="s">
        <v>372</v>
      </c>
      <c r="D81" s="147" t="s">
        <v>129</v>
      </c>
      <c r="E81" s="361">
        <v>0.8960315908562875</v>
      </c>
      <c r="F81" s="361">
        <v>0.8831215908562875</v>
      </c>
      <c r="G81" s="361">
        <v>0.0004</v>
      </c>
      <c r="H81" s="361">
        <v>0.01251</v>
      </c>
      <c r="I81" s="361">
        <v>1.0898901679077844</v>
      </c>
      <c r="J81" s="361">
        <v>1.0769801679077844</v>
      </c>
      <c r="K81" s="361">
        <v>0.0004</v>
      </c>
      <c r="L81" s="361">
        <v>0.01251</v>
      </c>
      <c r="M81" s="361">
        <v>1.283736818136527</v>
      </c>
      <c r="N81" s="361">
        <v>1.270826818136527</v>
      </c>
      <c r="O81" s="361">
        <v>0.0004</v>
      </c>
      <c r="P81" s="361">
        <v>0.01251</v>
      </c>
      <c r="Q81" s="361">
        <v>1.1466856978646705</v>
      </c>
      <c r="R81" s="361">
        <v>1.1337756978646705</v>
      </c>
      <c r="S81" s="361">
        <v>0.0004</v>
      </c>
      <c r="T81" s="361">
        <v>0.01251</v>
      </c>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row>
    <row r="82" spans="1:89" s="39" customFormat="1" ht="15">
      <c r="A82" s="114"/>
      <c r="B82" s="512"/>
      <c r="C82" s="147" t="s">
        <v>373</v>
      </c>
      <c r="D82" s="147" t="s">
        <v>129</v>
      </c>
      <c r="E82" s="361">
        <v>0.7648580988227545</v>
      </c>
      <c r="F82" s="361">
        <v>0.7568880988227544</v>
      </c>
      <c r="G82" s="361">
        <v>0.00034</v>
      </c>
      <c r="H82" s="361">
        <v>0.00763</v>
      </c>
      <c r="I82" s="361">
        <v>0.931010666615569</v>
      </c>
      <c r="J82" s="361">
        <v>0.9230406666155689</v>
      </c>
      <c r="K82" s="361">
        <v>0.00034</v>
      </c>
      <c r="L82" s="361">
        <v>0.00763</v>
      </c>
      <c r="M82" s="361">
        <v>1.0971632344083833</v>
      </c>
      <c r="N82" s="361">
        <v>1.0891932344083832</v>
      </c>
      <c r="O82" s="361">
        <v>0.00034</v>
      </c>
      <c r="P82" s="361">
        <v>0.00763</v>
      </c>
      <c r="Q82" s="361">
        <v>0.9646443067832337</v>
      </c>
      <c r="R82" s="361">
        <v>0.9566743067832336</v>
      </c>
      <c r="S82" s="361">
        <v>0.00034</v>
      </c>
      <c r="T82" s="361">
        <v>0.00763</v>
      </c>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row>
    <row r="83" spans="1:89" s="39" customFormat="1" ht="15">
      <c r="A83" s="114"/>
      <c r="B83" s="512"/>
      <c r="C83" s="147" t="s">
        <v>374</v>
      </c>
      <c r="D83" s="147" t="s">
        <v>129</v>
      </c>
      <c r="E83" s="361">
        <v>0.7968025355121805</v>
      </c>
      <c r="F83" s="361">
        <v>0.7857125355121805</v>
      </c>
      <c r="G83" s="361">
        <v>0.00017</v>
      </c>
      <c r="H83" s="361">
        <v>0.01092</v>
      </c>
      <c r="I83" s="361">
        <v>0.9932335703684105</v>
      </c>
      <c r="J83" s="361">
        <v>0.9821435703684105</v>
      </c>
      <c r="K83" s="361">
        <v>0.00017</v>
      </c>
      <c r="L83" s="361">
        <v>0.01092</v>
      </c>
      <c r="M83" s="361">
        <v>1.1896646052246407</v>
      </c>
      <c r="N83" s="361">
        <v>1.1785746052246406</v>
      </c>
      <c r="O83" s="361">
        <v>0.00017</v>
      </c>
      <c r="P83" s="361">
        <v>0.01092</v>
      </c>
      <c r="Q83" s="361">
        <v>0.9735881461002396</v>
      </c>
      <c r="R83" s="361">
        <v>0.9624981461002395</v>
      </c>
      <c r="S83" s="361">
        <v>0.00017</v>
      </c>
      <c r="T83" s="361">
        <v>0.01092</v>
      </c>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row>
    <row r="84" spans="1:89" s="39" customFormat="1" ht="15">
      <c r="A84" s="114"/>
      <c r="B84" s="512"/>
      <c r="C84" s="147" t="s">
        <v>375</v>
      </c>
      <c r="D84" s="147" t="s">
        <v>129</v>
      </c>
      <c r="E84" s="361">
        <v>0.760361423021166</v>
      </c>
      <c r="F84" s="361">
        <v>0.7480114230211661</v>
      </c>
      <c r="G84" s="361">
        <v>0.00019</v>
      </c>
      <c r="H84" s="361">
        <v>0.01216</v>
      </c>
      <c r="I84" s="361">
        <v>1.009706299970048</v>
      </c>
      <c r="J84" s="361">
        <v>0.9973562999700479</v>
      </c>
      <c r="K84" s="361">
        <v>0.00019</v>
      </c>
      <c r="L84" s="361">
        <v>0.01216</v>
      </c>
      <c r="M84" s="361">
        <v>1.25903957300619</v>
      </c>
      <c r="N84" s="361">
        <v>1.2466895730061902</v>
      </c>
      <c r="O84" s="361">
        <v>0.00019</v>
      </c>
      <c r="P84" s="361">
        <v>0.01216</v>
      </c>
      <c r="Q84" s="361">
        <v>1.0845051214896164</v>
      </c>
      <c r="R84" s="361">
        <v>1.0721551214896166</v>
      </c>
      <c r="S84" s="361">
        <v>0.00019</v>
      </c>
      <c r="T84" s="361">
        <v>0.01216</v>
      </c>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row>
    <row r="85" spans="1:89" s="39" customFormat="1" ht="15">
      <c r="A85" s="114"/>
      <c r="B85" s="512"/>
      <c r="C85" s="147" t="s">
        <v>376</v>
      </c>
      <c r="D85" s="147" t="s">
        <v>129</v>
      </c>
      <c r="E85" s="361">
        <v>0.8070044088138977</v>
      </c>
      <c r="F85" s="361">
        <v>0.7924544088138977</v>
      </c>
      <c r="G85" s="361">
        <v>0.00018</v>
      </c>
      <c r="H85" s="361">
        <v>0.01437</v>
      </c>
      <c r="I85" s="361">
        <v>1.0051180110173723</v>
      </c>
      <c r="J85" s="361">
        <v>0.9905680110173722</v>
      </c>
      <c r="K85" s="361">
        <v>0.00018</v>
      </c>
      <c r="L85" s="361">
        <v>0.01437</v>
      </c>
      <c r="M85" s="361">
        <v>1.2032316132208467</v>
      </c>
      <c r="N85" s="361">
        <v>1.1886816132208466</v>
      </c>
      <c r="O85" s="361">
        <v>0.00018</v>
      </c>
      <c r="P85" s="361">
        <v>0.01437</v>
      </c>
      <c r="Q85" s="361">
        <v>1.0733026022753596</v>
      </c>
      <c r="R85" s="361">
        <v>1.0587526022753595</v>
      </c>
      <c r="S85" s="361">
        <v>0.00018</v>
      </c>
      <c r="T85" s="361">
        <v>0.01437</v>
      </c>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row>
    <row r="86" spans="1:89" s="39" customFormat="1" ht="14.25">
      <c r="A86" s="114"/>
      <c r="B86" s="512"/>
      <c r="C86" s="147" t="s">
        <v>377</v>
      </c>
      <c r="D86" s="147" t="s">
        <v>129</v>
      </c>
      <c r="E86" s="361">
        <v>0.7882357204050964</v>
      </c>
      <c r="F86" s="361">
        <v>0.7766757204050964</v>
      </c>
      <c r="G86" s="361">
        <v>0.00025</v>
      </c>
      <c r="H86" s="361">
        <v>0.01131</v>
      </c>
      <c r="I86" s="361">
        <v>0.972064015158445</v>
      </c>
      <c r="J86" s="361">
        <v>0.960504015158445</v>
      </c>
      <c r="K86" s="361">
        <v>0.00025</v>
      </c>
      <c r="L86" s="361">
        <v>0.01131</v>
      </c>
      <c r="M86" s="361">
        <v>1.1559040606337798</v>
      </c>
      <c r="N86" s="361">
        <v>1.1443440606337798</v>
      </c>
      <c r="O86" s="361">
        <v>0.00025</v>
      </c>
      <c r="P86" s="361">
        <v>0.01131</v>
      </c>
      <c r="Q86" s="361">
        <v>1.020629749127736</v>
      </c>
      <c r="R86" s="361">
        <v>1.009069749127736</v>
      </c>
      <c r="S86" s="361">
        <v>0.00025</v>
      </c>
      <c r="T86" s="361">
        <v>0.01131</v>
      </c>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row>
    <row r="87" spans="1:89" s="39" customFormat="1" ht="14.2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row>
    <row r="88" spans="1:89" s="39" customFormat="1" ht="14.2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row>
    <row r="89" spans="1:89" s="39" customFormat="1" ht="14.25">
      <c r="A89" s="114"/>
      <c r="B89" s="114"/>
      <c r="C89" s="114"/>
      <c r="D89" s="114"/>
      <c r="E89" s="114"/>
      <c r="F89" s="114"/>
      <c r="G89" s="114"/>
      <c r="H89" s="114"/>
      <c r="I89" s="114"/>
      <c r="J89" s="113"/>
      <c r="K89" s="113"/>
      <c r="L89" s="113"/>
      <c r="M89" s="113"/>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row>
    <row r="90" spans="1:89" s="39" customFormat="1" ht="15">
      <c r="A90" s="114"/>
      <c r="B90" s="146" t="s">
        <v>187</v>
      </c>
      <c r="C90" s="146" t="s">
        <v>237</v>
      </c>
      <c r="D90" s="146" t="s">
        <v>189</v>
      </c>
      <c r="E90" s="147" t="s">
        <v>190</v>
      </c>
      <c r="F90" s="147" t="s">
        <v>191</v>
      </c>
      <c r="G90" s="147" t="s">
        <v>192</v>
      </c>
      <c r="H90" s="147" t="s">
        <v>193</v>
      </c>
      <c r="I90" s="114"/>
      <c r="J90" s="113"/>
      <c r="K90" s="113"/>
      <c r="L90" s="113"/>
      <c r="M90" s="113"/>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row>
    <row r="91" spans="1:89" s="39" customFormat="1" ht="14.25">
      <c r="A91" s="114"/>
      <c r="B91" s="509" t="s">
        <v>514</v>
      </c>
      <c r="C91" s="509" t="s">
        <v>356</v>
      </c>
      <c r="D91" s="147" t="s">
        <v>129</v>
      </c>
      <c r="E91" s="185">
        <v>0.08474</v>
      </c>
      <c r="F91" s="185">
        <v>0.08248</v>
      </c>
      <c r="G91" s="185">
        <v>0.00196</v>
      </c>
      <c r="H91" s="185">
        <v>0.0003</v>
      </c>
      <c r="I91" s="114"/>
      <c r="J91" s="113"/>
      <c r="K91" s="113"/>
      <c r="L91" s="113"/>
      <c r="M91" s="113"/>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row>
    <row r="92" spans="1:89" s="39" customFormat="1" ht="14.25">
      <c r="A92" s="114"/>
      <c r="B92" s="509"/>
      <c r="C92" s="509"/>
      <c r="D92" s="147" t="s">
        <v>340</v>
      </c>
      <c r="E92" s="185">
        <v>0.13636</v>
      </c>
      <c r="F92" s="185">
        <v>0.13273</v>
      </c>
      <c r="G92" s="185">
        <v>0.00315</v>
      </c>
      <c r="H92" s="185">
        <v>0.00048</v>
      </c>
      <c r="I92" s="114"/>
      <c r="J92" s="113"/>
      <c r="K92" s="113"/>
      <c r="L92" s="113"/>
      <c r="M92" s="113"/>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row>
    <row r="93" spans="1:89" s="39" customFormat="1" ht="14.25">
      <c r="A93" s="114"/>
      <c r="B93" s="509"/>
      <c r="C93" s="509" t="s">
        <v>357</v>
      </c>
      <c r="D93" s="147" t="s">
        <v>129</v>
      </c>
      <c r="E93" s="185">
        <v>0.10323</v>
      </c>
      <c r="F93" s="185">
        <v>0.10011</v>
      </c>
      <c r="G93" s="185">
        <v>0.00252</v>
      </c>
      <c r="H93" s="185">
        <v>0.0006</v>
      </c>
      <c r="I93" s="114"/>
      <c r="J93" s="113"/>
      <c r="K93" s="113"/>
      <c r="L93" s="113"/>
      <c r="M93" s="113"/>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row>
    <row r="94" spans="1:89" s="39" customFormat="1" ht="14.25">
      <c r="A94" s="114"/>
      <c r="B94" s="509"/>
      <c r="C94" s="509"/>
      <c r="D94" s="147" t="s">
        <v>340</v>
      </c>
      <c r="E94" s="185">
        <v>0.16615000000000002</v>
      </c>
      <c r="F94" s="185">
        <v>0.16112</v>
      </c>
      <c r="G94" s="185">
        <v>0.00406</v>
      </c>
      <c r="H94" s="185">
        <v>0.00097</v>
      </c>
      <c r="I94" s="114"/>
      <c r="J94" s="113"/>
      <c r="K94" s="113"/>
      <c r="L94" s="113"/>
      <c r="M94" s="113"/>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row>
    <row r="95" spans="1:89" s="39" customFormat="1" ht="14.25">
      <c r="A95" s="114"/>
      <c r="B95" s="509"/>
      <c r="C95" s="509" t="s">
        <v>358</v>
      </c>
      <c r="D95" s="147" t="s">
        <v>129</v>
      </c>
      <c r="E95" s="185">
        <v>0.13541999999999998</v>
      </c>
      <c r="F95" s="185">
        <v>0.13319</v>
      </c>
      <c r="G95" s="185">
        <v>0.00163</v>
      </c>
      <c r="H95" s="185">
        <v>0.0006</v>
      </c>
      <c r="I95" s="114"/>
      <c r="J95" s="113"/>
      <c r="K95" s="113"/>
      <c r="L95" s="113"/>
      <c r="M95" s="113"/>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row>
    <row r="96" spans="1:89" s="39" customFormat="1" ht="14.25">
      <c r="A96" s="114"/>
      <c r="B96" s="509"/>
      <c r="C96" s="509"/>
      <c r="D96" s="147" t="s">
        <v>340</v>
      </c>
      <c r="E96" s="185">
        <v>0.21793</v>
      </c>
      <c r="F96" s="185">
        <v>0.21434</v>
      </c>
      <c r="G96" s="185">
        <v>0.00262</v>
      </c>
      <c r="H96" s="185">
        <v>0.00097</v>
      </c>
      <c r="I96" s="114"/>
      <c r="J96" s="113"/>
      <c r="K96" s="113"/>
      <c r="L96" s="113"/>
      <c r="M96" s="113"/>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row>
    <row r="97" spans="1:89" s="39" customFormat="1" ht="14.25">
      <c r="A97" s="114"/>
      <c r="B97" s="509"/>
      <c r="C97" s="509" t="s">
        <v>359</v>
      </c>
      <c r="D97" s="147" t="s">
        <v>129</v>
      </c>
      <c r="E97" s="185">
        <v>0.11661999999999999</v>
      </c>
      <c r="F97" s="185">
        <v>0.11398</v>
      </c>
      <c r="G97" s="185">
        <v>0.00205</v>
      </c>
      <c r="H97" s="185">
        <v>0.00059</v>
      </c>
      <c r="I97" s="114"/>
      <c r="J97" s="113"/>
      <c r="K97" s="113"/>
      <c r="L97" s="113"/>
      <c r="M97" s="113"/>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row>
    <row r="98" spans="1:89" s="39" customFormat="1" ht="14.25">
      <c r="A98" s="114"/>
      <c r="B98" s="509"/>
      <c r="C98" s="509"/>
      <c r="D98" s="147" t="s">
        <v>340</v>
      </c>
      <c r="E98" s="185">
        <v>0.18768</v>
      </c>
      <c r="F98" s="185">
        <v>0.18343</v>
      </c>
      <c r="G98" s="185">
        <v>0.0033</v>
      </c>
      <c r="H98" s="185">
        <v>0.00095</v>
      </c>
      <c r="I98" s="114"/>
      <c r="J98" s="113"/>
      <c r="K98" s="113"/>
      <c r="L98" s="113"/>
      <c r="M98" s="113"/>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row>
    <row r="99" spans="2:13" s="114" customFormat="1" ht="14.25">
      <c r="B99" s="113"/>
      <c r="C99" s="113"/>
      <c r="D99" s="113"/>
      <c r="E99" s="113"/>
      <c r="F99" s="113"/>
      <c r="G99" s="113"/>
      <c r="H99" s="113"/>
      <c r="I99" s="113"/>
      <c r="J99" s="113"/>
      <c r="K99" s="113"/>
      <c r="L99" s="113"/>
      <c r="M99" s="113"/>
    </row>
    <row r="100" spans="2:13" s="114" customFormat="1" ht="14.25">
      <c r="B100" s="113"/>
      <c r="C100" s="113"/>
      <c r="D100" s="113"/>
      <c r="E100" s="113"/>
      <c r="F100" s="113"/>
      <c r="G100" s="113"/>
      <c r="H100" s="113"/>
      <c r="I100" s="113"/>
      <c r="J100" s="113"/>
      <c r="K100" s="113"/>
      <c r="L100" s="113"/>
      <c r="M100" s="113"/>
    </row>
    <row r="101" spans="2:13" s="209" customFormat="1" ht="15">
      <c r="B101" s="594" t="s">
        <v>120</v>
      </c>
      <c r="C101" s="594"/>
      <c r="D101" s="594"/>
      <c r="E101" s="594"/>
      <c r="F101" s="594"/>
      <c r="G101" s="594"/>
      <c r="H101" s="594"/>
      <c r="I101" s="594"/>
      <c r="J101" s="594"/>
      <c r="K101" s="594"/>
      <c r="L101" s="594"/>
      <c r="M101" s="594"/>
    </row>
    <row r="102" spans="2:13" s="209" customFormat="1" ht="22.5" customHeight="1">
      <c r="B102" s="548" t="s">
        <v>68</v>
      </c>
      <c r="C102" s="548"/>
      <c r="D102" s="548"/>
      <c r="E102" s="548"/>
      <c r="F102" s="548"/>
      <c r="G102" s="548"/>
      <c r="H102" s="548"/>
      <c r="I102" s="548"/>
      <c r="J102" s="548"/>
      <c r="K102" s="548"/>
      <c r="L102" s="548"/>
      <c r="M102" s="548"/>
    </row>
    <row r="103" spans="2:13" s="209" customFormat="1" ht="39" customHeight="1">
      <c r="B103" s="432" t="s">
        <v>631</v>
      </c>
      <c r="C103" s="595"/>
      <c r="D103" s="595"/>
      <c r="E103" s="595"/>
      <c r="F103" s="595"/>
      <c r="G103" s="595"/>
      <c r="H103" s="595"/>
      <c r="I103" s="595"/>
      <c r="J103" s="595"/>
      <c r="K103" s="595"/>
      <c r="L103" s="595"/>
      <c r="M103" s="595"/>
    </row>
    <row r="104" spans="2:13" s="209" customFormat="1" ht="18.75" customHeight="1">
      <c r="B104" s="513" t="s">
        <v>632</v>
      </c>
      <c r="C104" s="513"/>
      <c r="D104" s="513"/>
      <c r="E104" s="513"/>
      <c r="F104" s="513"/>
      <c r="G104" s="513"/>
      <c r="H104" s="513"/>
      <c r="I104" s="513"/>
      <c r="J104" s="513"/>
      <c r="K104" s="513"/>
      <c r="L104" s="513"/>
      <c r="M104" s="513"/>
    </row>
    <row r="105" spans="2:13" s="209" customFormat="1" ht="57.75" customHeight="1">
      <c r="B105" s="432" t="s">
        <v>633</v>
      </c>
      <c r="C105" s="595"/>
      <c r="D105" s="595"/>
      <c r="E105" s="595"/>
      <c r="F105" s="595"/>
      <c r="G105" s="595"/>
      <c r="H105" s="595"/>
      <c r="I105" s="595"/>
      <c r="J105" s="595"/>
      <c r="K105" s="595"/>
      <c r="L105" s="595"/>
      <c r="M105" s="595"/>
    </row>
    <row r="106" spans="2:13" s="114" customFormat="1" ht="31.5" customHeight="1">
      <c r="B106" s="596" t="s">
        <v>634</v>
      </c>
      <c r="C106" s="596"/>
      <c r="D106" s="596"/>
      <c r="E106" s="596"/>
      <c r="F106" s="596"/>
      <c r="G106" s="596"/>
      <c r="H106" s="596"/>
      <c r="I106" s="596"/>
      <c r="J106" s="596"/>
      <c r="K106" s="596"/>
      <c r="L106" s="596"/>
      <c r="M106" s="596"/>
    </row>
    <row r="107" spans="2:13" s="209" customFormat="1" ht="52.5" customHeight="1">
      <c r="B107" s="432" t="s">
        <v>649</v>
      </c>
      <c r="C107" s="595"/>
      <c r="D107" s="595"/>
      <c r="E107" s="595"/>
      <c r="F107" s="595"/>
      <c r="G107" s="595"/>
      <c r="H107" s="595"/>
      <c r="I107" s="595"/>
      <c r="J107" s="595"/>
      <c r="K107" s="595"/>
      <c r="L107" s="595"/>
      <c r="M107" s="595"/>
    </row>
    <row r="108" spans="2:13" s="209" customFormat="1" ht="19.5" customHeight="1">
      <c r="B108" s="579" t="s">
        <v>692</v>
      </c>
      <c r="C108" s="579"/>
      <c r="D108" s="579"/>
      <c r="E108" s="579"/>
      <c r="F108" s="579"/>
      <c r="G108" s="579"/>
      <c r="H108" s="579"/>
      <c r="I108" s="580"/>
      <c r="J108" s="580"/>
      <c r="K108" s="580"/>
      <c r="L108" s="580"/>
      <c r="M108" s="322"/>
    </row>
    <row r="109" spans="2:13" s="209" customFormat="1" ht="14.25">
      <c r="B109" s="581" t="s">
        <v>693</v>
      </c>
      <c r="C109" s="581"/>
      <c r="D109" s="581"/>
      <c r="E109" s="581"/>
      <c r="F109" s="581"/>
      <c r="G109" s="581"/>
      <c r="H109" s="581"/>
      <c r="I109" s="581"/>
      <c r="J109" s="581"/>
      <c r="K109" s="581"/>
      <c r="L109" s="581"/>
      <c r="M109" s="581"/>
    </row>
    <row r="110" spans="2:12" s="152" customFormat="1" ht="14.25">
      <c r="B110" s="475" t="s">
        <v>750</v>
      </c>
      <c r="C110" s="475"/>
      <c r="D110" s="475"/>
      <c r="E110" s="475"/>
      <c r="F110" s="475"/>
      <c r="G110" s="475"/>
      <c r="H110" s="475"/>
      <c r="I110" s="475"/>
      <c r="J110" s="475"/>
      <c r="K110" s="475"/>
      <c r="L110" s="321"/>
    </row>
    <row r="111" spans="2:12" s="160" customFormat="1" ht="6">
      <c r="B111" s="394"/>
      <c r="C111" s="394"/>
      <c r="D111" s="394"/>
      <c r="E111" s="394"/>
      <c r="F111" s="394"/>
      <c r="G111" s="394"/>
      <c r="H111" s="394"/>
      <c r="I111" s="394"/>
      <c r="J111" s="394"/>
      <c r="K111" s="394"/>
      <c r="L111" s="394"/>
    </row>
    <row r="112" spans="2:13" s="152" customFormat="1" ht="14.25">
      <c r="B112" s="478" t="s">
        <v>752</v>
      </c>
      <c r="C112" s="478"/>
      <c r="D112" s="478"/>
      <c r="E112" s="478"/>
      <c r="F112" s="478"/>
      <c r="G112" s="478"/>
      <c r="H112" s="478"/>
      <c r="I112" s="528"/>
      <c r="J112" s="528"/>
      <c r="K112" s="528"/>
      <c r="L112" s="528"/>
      <c r="M112" s="172"/>
    </row>
    <row r="113" spans="2:13" s="152" customFormat="1" ht="14.25">
      <c r="B113" s="435" t="s">
        <v>753</v>
      </c>
      <c r="C113" s="435"/>
      <c r="D113" s="435"/>
      <c r="E113" s="435"/>
      <c r="F113" s="435"/>
      <c r="G113" s="435"/>
      <c r="H113" s="435"/>
      <c r="I113" s="435"/>
      <c r="J113" s="435"/>
      <c r="K113" s="435"/>
      <c r="L113" s="435"/>
      <c r="M113" s="435"/>
    </row>
    <row r="114" spans="2:13" s="152" customFormat="1" ht="14.25">
      <c r="B114" s="435"/>
      <c r="C114" s="435"/>
      <c r="D114" s="435"/>
      <c r="E114" s="435"/>
      <c r="F114" s="435"/>
      <c r="G114" s="435"/>
      <c r="H114" s="435"/>
      <c r="I114" s="435"/>
      <c r="J114" s="435"/>
      <c r="K114" s="435"/>
      <c r="L114" s="435"/>
      <c r="M114" s="435"/>
    </row>
    <row r="115" spans="2:13" s="209" customFormat="1" ht="14.25">
      <c r="B115" s="332"/>
      <c r="C115" s="332"/>
      <c r="D115" s="332"/>
      <c r="E115" s="332"/>
      <c r="F115" s="332"/>
      <c r="G115" s="332"/>
      <c r="H115" s="332"/>
      <c r="I115" s="332"/>
      <c r="J115" s="332"/>
      <c r="K115" s="332"/>
      <c r="L115" s="332"/>
      <c r="M115" s="332"/>
    </row>
    <row r="116" spans="2:13" s="209" customFormat="1" ht="14.25">
      <c r="B116" s="577" t="s">
        <v>640</v>
      </c>
      <c r="C116" s="577"/>
      <c r="D116" s="577"/>
      <c r="E116" s="577"/>
      <c r="F116" s="577"/>
      <c r="G116" s="577"/>
      <c r="H116" s="577"/>
      <c r="I116" s="577"/>
      <c r="J116" s="577"/>
      <c r="K116" s="577"/>
      <c r="L116" s="577"/>
      <c r="M116" s="577"/>
    </row>
    <row r="117" s="209" customFormat="1" ht="14.25"/>
    <row r="118" s="209" customFormat="1" ht="14.25"/>
    <row r="119" s="209" customFormat="1" ht="14.25"/>
    <row r="120" s="209" customFormat="1" ht="14.25"/>
    <row r="121" s="209" customFormat="1" ht="14.25"/>
    <row r="122" s="209" customFormat="1" ht="14.25"/>
    <row r="123" s="209" customFormat="1" ht="14.25"/>
    <row r="124" s="209" customFormat="1" ht="14.25"/>
    <row r="125" s="209" customFormat="1" ht="14.25"/>
    <row r="126" s="209" customFormat="1" ht="14.25"/>
    <row r="127" s="209" customFormat="1" ht="14.25"/>
    <row r="128" s="209" customFormat="1" ht="14.25"/>
    <row r="129" s="209" customFormat="1" ht="14.25"/>
    <row r="130" s="209" customFormat="1" ht="14.25"/>
    <row r="131" s="209" customFormat="1" ht="14.25"/>
    <row r="132" s="209" customFormat="1" ht="14.25"/>
    <row r="133" s="209" customFormat="1" ht="14.25"/>
    <row r="134" s="209" customFormat="1" ht="14.25"/>
  </sheetData>
  <sheetProtection/>
  <mergeCells count="82">
    <mergeCell ref="B112:L112"/>
    <mergeCell ref="B113:M114"/>
    <mergeCell ref="Y1:AD1"/>
    <mergeCell ref="B108:L108"/>
    <mergeCell ref="B109:M109"/>
    <mergeCell ref="B116:M116"/>
    <mergeCell ref="Q23:T23"/>
    <mergeCell ref="U23:X23"/>
    <mergeCell ref="AC45:AF45"/>
    <mergeCell ref="I65:L65"/>
    <mergeCell ref="B110:K110"/>
    <mergeCell ref="B79:B86"/>
    <mergeCell ref="C53:C54"/>
    <mergeCell ref="I77:L77"/>
    <mergeCell ref="M77:P77"/>
    <mergeCell ref="B91:B98"/>
    <mergeCell ref="C91:C92"/>
    <mergeCell ref="C93:C94"/>
    <mergeCell ref="C95:C96"/>
    <mergeCell ref="B59:B62"/>
    <mergeCell ref="Q77:T77"/>
    <mergeCell ref="S1:X1"/>
    <mergeCell ref="E77:H77"/>
    <mergeCell ref="Q65:T65"/>
    <mergeCell ref="B67:B74"/>
    <mergeCell ref="E57:H57"/>
    <mergeCell ref="I57:L57"/>
    <mergeCell ref="C35:C36"/>
    <mergeCell ref="C37:C38"/>
    <mergeCell ref="B15:M15"/>
    <mergeCell ref="AG45:AJ45"/>
    <mergeCell ref="Y57:AB57"/>
    <mergeCell ref="AC57:AF57"/>
    <mergeCell ref="M57:P57"/>
    <mergeCell ref="Q57:T57"/>
    <mergeCell ref="M45:P45"/>
    <mergeCell ref="Q45:T45"/>
    <mergeCell ref="U57:X57"/>
    <mergeCell ref="U45:X45"/>
    <mergeCell ref="Y45:AB45"/>
    <mergeCell ref="C49:C50"/>
    <mergeCell ref="C51:C52"/>
    <mergeCell ref="B9:M9"/>
    <mergeCell ref="B10:M10"/>
    <mergeCell ref="B11:M11"/>
    <mergeCell ref="I23:L23"/>
    <mergeCell ref="C25:C26"/>
    <mergeCell ref="C27:C28"/>
    <mergeCell ref="B13:M13"/>
    <mergeCell ref="B14:M14"/>
    <mergeCell ref="B107:M107"/>
    <mergeCell ref="B106:M106"/>
    <mergeCell ref="B105:M105"/>
    <mergeCell ref="B104:M104"/>
    <mergeCell ref="B102:M102"/>
    <mergeCell ref="B103:M103"/>
    <mergeCell ref="B101:M101"/>
    <mergeCell ref="E23:H23"/>
    <mergeCell ref="C33:C34"/>
    <mergeCell ref="M23:P23"/>
    <mergeCell ref="C31:C32"/>
    <mergeCell ref="C97:C98"/>
    <mergeCell ref="E65:H65"/>
    <mergeCell ref="M65:P65"/>
    <mergeCell ref="B47:B54"/>
    <mergeCell ref="C47:C48"/>
    <mergeCell ref="A2:F2"/>
    <mergeCell ref="B25:B42"/>
    <mergeCell ref="C39:C40"/>
    <mergeCell ref="C41:C42"/>
    <mergeCell ref="E45:H45"/>
    <mergeCell ref="C29:C30"/>
    <mergeCell ref="G1:L1"/>
    <mergeCell ref="M1:R1"/>
    <mergeCell ref="I45:L45"/>
    <mergeCell ref="A1:F1"/>
    <mergeCell ref="B8:M8"/>
    <mergeCell ref="B12:M12"/>
    <mergeCell ref="B17:M17"/>
    <mergeCell ref="B16:M16"/>
    <mergeCell ref="B18:M18"/>
    <mergeCell ref="B19:M19"/>
  </mergeCells>
  <conditionalFormatting sqref="Q25:X42">
    <cfRule type="expression" priority="21" dxfId="0">
      <formula>IF(Q25="",TRUE,FALSE)</formula>
    </cfRule>
  </conditionalFormatting>
  <conditionalFormatting sqref="Q25:X42">
    <cfRule type="expression" priority="20" dxfId="0">
      <formula>IF(Q25="",TRUE,FALSE)</formula>
    </cfRule>
  </conditionalFormatting>
  <conditionalFormatting sqref="Q25:X42">
    <cfRule type="expression" priority="19" dxfId="0">
      <formula>IF(Q25="",TRUE,FALSE)</formula>
    </cfRule>
  </conditionalFormatting>
  <conditionalFormatting sqref="Y59:AB62">
    <cfRule type="expression" priority="16" dxfId="0">
      <formula>IF(Y59="",TRUE,FALSE)</formula>
    </cfRule>
  </conditionalFormatting>
  <conditionalFormatting sqref="AC47:AF48">
    <cfRule type="expression" priority="15" dxfId="0">
      <formula>IF(AC47="",TRUE,FALSE)</formula>
    </cfRule>
  </conditionalFormatting>
  <conditionalFormatting sqref="AC47:AF48">
    <cfRule type="expression" priority="14" dxfId="0">
      <formula>IF(AC47="",TRUE,FALSE)</formula>
    </cfRule>
  </conditionalFormatting>
  <conditionalFormatting sqref="AC47:AF48">
    <cfRule type="expression" priority="13" dxfId="0">
      <formula>IF(AC47="",TRUE,FALSE)</formula>
    </cfRule>
  </conditionalFormatting>
  <conditionalFormatting sqref="AC49:AF54">
    <cfRule type="expression" priority="12" dxfId="0">
      <formula>IF(AC49="",TRUE,FALSE)</formula>
    </cfRule>
  </conditionalFormatting>
  <conditionalFormatting sqref="AC49:AF54">
    <cfRule type="expression" priority="11" dxfId="0">
      <formula>IF(AC49="",TRUE,FALSE)</formula>
    </cfRule>
  </conditionalFormatting>
  <conditionalFormatting sqref="AC49:AF54">
    <cfRule type="expression" priority="10" dxfId="0">
      <formula>IF(AC49="",TRUE,FALSE)</formula>
    </cfRule>
  </conditionalFormatting>
  <conditionalFormatting sqref="AG47:AJ48">
    <cfRule type="expression" priority="9" dxfId="0">
      <formula>IF(AG47="",TRUE,FALSE)</formula>
    </cfRule>
  </conditionalFormatting>
  <conditionalFormatting sqref="AG47:AJ48">
    <cfRule type="expression" priority="8" dxfId="0">
      <formula>IF(AG47="",TRUE,FALSE)</formula>
    </cfRule>
  </conditionalFormatting>
  <conditionalFormatting sqref="AG47:AJ48">
    <cfRule type="expression" priority="7" dxfId="0">
      <formula>IF(AG47="",TRUE,FALSE)</formula>
    </cfRule>
  </conditionalFormatting>
  <conditionalFormatting sqref="AG49:AJ54">
    <cfRule type="expression" priority="6" dxfId="0">
      <formula>IF(AG49="",TRUE,FALSE)</formula>
    </cfRule>
  </conditionalFormatting>
  <conditionalFormatting sqref="AG49:AJ54">
    <cfRule type="expression" priority="5" dxfId="0">
      <formula>IF(AG49="",TRUE,FALSE)</formula>
    </cfRule>
  </conditionalFormatting>
  <conditionalFormatting sqref="AG49:AJ54">
    <cfRule type="expression" priority="4" dxfId="0">
      <formula>IF(AG49="",TRUE,FALSE)</formula>
    </cfRule>
  </conditionalFormatting>
  <conditionalFormatting sqref="AC59:AF62">
    <cfRule type="expression" priority="3" dxfId="0">
      <formula>IF(AC59="",TRUE,FALSE)</formula>
    </cfRule>
  </conditionalFormatting>
  <conditionalFormatting sqref="AC59:AF62">
    <cfRule type="expression" priority="2" dxfId="0">
      <formula>IF(AC59="",TRUE,FALSE)</formula>
    </cfRule>
  </conditionalFormatting>
  <conditionalFormatting sqref="AC59:AF62">
    <cfRule type="expression" priority="1" dxfId="0">
      <formula>IF(AC59="",TRUE,FALSE)</formula>
    </cfRule>
  </conditionalFormatting>
  <hyperlinks>
    <hyperlink ref="B107:M107" r:id="rId1" display="This tab is for use by organisations using the financial control or equity share boundaries that lease assets from another party.  In these cases, check the lease type.  If it is an operating lease, use the conversion factors on this tab to report electri"/>
    <hyperlink ref="A3" location="Index!A1" display="Index"/>
    <hyperlink ref="B11:M11" location="Fuels!A1" display="●  For vehicles where an organisation has data in litres of fuel, the ‘fuels’ conversion factors should be applied which provide more accurate emissions results."/>
  </hyperlinks>
  <printOptions/>
  <pageMargins left="0.7" right="0.7" top="0.75" bottom="0.75" header="0.3" footer="0.3"/>
  <pageSetup fitToHeight="0" fitToWidth="1" horizontalDpi="600" verticalDpi="600" orientation="landscape" paperSize="9" scale="33" r:id="rId4"/>
  <legacyDrawing r:id="rId3"/>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M65"/>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3" sqref="A3"/>
    </sheetView>
  </sheetViews>
  <sheetFormatPr defaultColWidth="9.140625" defaultRowHeight="15"/>
  <cols>
    <col min="1" max="1" width="5.7109375" style="37" bestFit="1" customWidth="1"/>
    <col min="2" max="2" width="10.00390625" style="37" customWidth="1"/>
    <col min="3" max="3" width="23.28125" style="37" customWidth="1"/>
    <col min="4" max="4" width="14.7109375" style="37" customWidth="1"/>
    <col min="5" max="5" width="23.00390625" style="37" customWidth="1"/>
    <col min="6" max="6" width="14.00390625" style="37" customWidth="1"/>
    <col min="7" max="7" width="14.421875" style="37" customWidth="1"/>
    <col min="8" max="8" width="13.421875" style="37" customWidth="1"/>
    <col min="9" max="9" width="11.57421875" style="37" customWidth="1"/>
    <col min="10" max="16384" width="9.140625" style="37" customWidth="1"/>
  </cols>
  <sheetData>
    <row r="1" spans="1:13" s="137" customFormat="1" ht="9.75">
      <c r="A1" s="448" t="str">
        <f>Introduction!$A$1</f>
        <v>UK Government GHG Conversion Factors for Company Reporting</v>
      </c>
      <c r="B1" s="448"/>
      <c r="C1" s="448"/>
      <c r="D1" s="448"/>
      <c r="E1" s="448"/>
      <c r="F1" s="448"/>
      <c r="G1" s="156"/>
      <c r="H1" s="156"/>
      <c r="I1" s="156"/>
      <c r="J1" s="156"/>
      <c r="K1" s="156"/>
      <c r="L1" s="156"/>
      <c r="M1" s="156"/>
    </row>
    <row r="2" spans="1:6" ht="21">
      <c r="A2" s="442" t="str">
        <f ca="1">MID(CELL("filename",$B$2),FIND("]",CELL("filename",$B$2))+1,256)</f>
        <v>Conversions</v>
      </c>
      <c r="B2" s="442"/>
      <c r="C2" s="442"/>
      <c r="D2" s="442"/>
      <c r="E2" s="442"/>
      <c r="F2" s="442"/>
    </row>
    <row r="3" ht="14.25">
      <c r="A3" s="139" t="s">
        <v>184</v>
      </c>
    </row>
    <row r="4" s="116" customFormat="1" ht="6.75" thickBot="1"/>
    <row r="5" spans="2:7" ht="32.25" customHeight="1" thickTop="1">
      <c r="B5" s="103" t="s">
        <v>12</v>
      </c>
      <c r="C5" s="225" t="s">
        <v>16</v>
      </c>
      <c r="D5" s="86" t="s">
        <v>142</v>
      </c>
      <c r="E5" s="55">
        <f>Introduction!$C$5</f>
        <v>43312</v>
      </c>
      <c r="F5" s="102" t="s">
        <v>173</v>
      </c>
      <c r="G5" s="55" t="str">
        <f>Introduction!$E$5</f>
        <v>Standard Set</v>
      </c>
    </row>
    <row r="6" spans="2:7" ht="15" thickBot="1">
      <c r="B6" s="94" t="s">
        <v>135</v>
      </c>
      <c r="C6" s="24" t="s">
        <v>89</v>
      </c>
      <c r="D6" s="27" t="s">
        <v>33</v>
      </c>
      <c r="E6" s="38">
        <v>1</v>
      </c>
      <c r="F6" s="93" t="s">
        <v>20</v>
      </c>
      <c r="G6" s="121">
        <f>UpdateYear</f>
        <v>2017</v>
      </c>
    </row>
    <row r="7" s="209" customFormat="1" ht="15" thickBot="1" thickTop="1"/>
    <row r="8" spans="2:13" ht="36" customHeight="1" thickBot="1" thickTop="1">
      <c r="B8" s="608" t="s">
        <v>624</v>
      </c>
      <c r="C8" s="609"/>
      <c r="D8" s="609"/>
      <c r="E8" s="609"/>
      <c r="F8" s="609"/>
      <c r="G8" s="609"/>
      <c r="H8" s="609"/>
      <c r="I8" s="609"/>
      <c r="J8" s="609"/>
      <c r="K8" s="609"/>
      <c r="L8" s="609"/>
      <c r="M8" s="610"/>
    </row>
    <row r="9" ht="15" thickTop="1"/>
    <row r="10" spans="2:13" ht="14.25">
      <c r="B10" s="607" t="s">
        <v>46</v>
      </c>
      <c r="C10" s="607"/>
      <c r="D10" s="607"/>
      <c r="E10" s="607"/>
      <c r="F10" s="607"/>
      <c r="G10" s="607"/>
      <c r="H10" s="607"/>
      <c r="I10" s="607"/>
      <c r="J10" s="607"/>
      <c r="K10" s="607"/>
      <c r="L10" s="607"/>
      <c r="M10" s="607"/>
    </row>
    <row r="11" ht="14.25">
      <c r="B11" s="37" t="s">
        <v>625</v>
      </c>
    </row>
    <row r="13" spans="2:13" ht="14.25">
      <c r="B13" s="607" t="s">
        <v>119</v>
      </c>
      <c r="C13" s="607"/>
      <c r="D13" s="607"/>
      <c r="E13" s="607"/>
      <c r="F13" s="607"/>
      <c r="G13" s="607"/>
      <c r="H13" s="607"/>
      <c r="I13" s="607"/>
      <c r="J13" s="607"/>
      <c r="K13" s="607"/>
      <c r="L13" s="607"/>
      <c r="M13" s="607"/>
    </row>
    <row r="14" spans="2:13" ht="33" customHeight="1">
      <c r="B14" s="611" t="s">
        <v>70</v>
      </c>
      <c r="C14" s="611"/>
      <c r="D14" s="611"/>
      <c r="E14" s="611"/>
      <c r="F14" s="611"/>
      <c r="G14" s="611"/>
      <c r="H14" s="611"/>
      <c r="I14" s="611"/>
      <c r="J14" s="611"/>
      <c r="K14" s="611"/>
      <c r="L14" s="611"/>
      <c r="M14" s="611"/>
    </row>
    <row r="15" spans="2:13" ht="19.5" customHeight="1">
      <c r="B15" s="611" t="s">
        <v>3</v>
      </c>
      <c r="C15" s="611"/>
      <c r="D15" s="611"/>
      <c r="E15" s="611"/>
      <c r="F15" s="611"/>
      <c r="G15" s="611"/>
      <c r="H15" s="611"/>
      <c r="I15" s="611"/>
      <c r="J15" s="611"/>
      <c r="K15" s="611"/>
      <c r="L15" s="611"/>
      <c r="M15" s="611"/>
    </row>
    <row r="18" ht="15" thickBot="1">
      <c r="B18" s="32"/>
    </row>
    <row r="19" spans="2:6" ht="15" thickBot="1" thickTop="1">
      <c r="B19" s="32"/>
      <c r="D19" s="83" t="s">
        <v>79</v>
      </c>
      <c r="E19" s="83" t="s">
        <v>144</v>
      </c>
      <c r="F19" s="83" t="s">
        <v>63</v>
      </c>
    </row>
    <row r="20" spans="2:6" ht="14.25" customHeight="1" thickBot="1" thickTop="1">
      <c r="B20" s="604" t="s">
        <v>75</v>
      </c>
      <c r="C20" s="45" t="s">
        <v>44</v>
      </c>
      <c r="D20" s="3" t="s">
        <v>2</v>
      </c>
      <c r="E20" s="18">
        <v>1000</v>
      </c>
      <c r="F20" s="3" t="s">
        <v>115</v>
      </c>
    </row>
    <row r="21" spans="2:6" ht="17.25" thickBot="1" thickTop="1">
      <c r="B21" s="605"/>
      <c r="C21" s="45" t="s">
        <v>22</v>
      </c>
      <c r="D21" s="74" t="s">
        <v>130</v>
      </c>
      <c r="E21" s="97">
        <v>1000000</v>
      </c>
      <c r="F21" s="74" t="s">
        <v>15</v>
      </c>
    </row>
    <row r="22" spans="2:6" ht="17.25" thickBot="1" thickTop="1">
      <c r="B22" s="605"/>
      <c r="C22" s="45" t="s">
        <v>83</v>
      </c>
      <c r="D22" s="74" t="s">
        <v>103</v>
      </c>
      <c r="E22" s="97">
        <v>1000000000</v>
      </c>
      <c r="F22" s="74" t="s">
        <v>69</v>
      </c>
    </row>
    <row r="23" spans="2:6" ht="17.25" thickBot="1" thickTop="1">
      <c r="B23" s="605"/>
      <c r="C23" s="45" t="s">
        <v>50</v>
      </c>
      <c r="D23" s="74" t="s">
        <v>24</v>
      </c>
      <c r="E23" s="97">
        <v>1000000000000</v>
      </c>
      <c r="F23" s="74" t="s">
        <v>147</v>
      </c>
    </row>
    <row r="24" spans="2:6" ht="17.25" thickBot="1" thickTop="1">
      <c r="B24" s="606"/>
      <c r="C24" s="45" t="s">
        <v>61</v>
      </c>
      <c r="D24" s="41" t="s">
        <v>145</v>
      </c>
      <c r="E24" s="61">
        <v>1000000000000000</v>
      </c>
      <c r="F24" s="41" t="s">
        <v>54</v>
      </c>
    </row>
    <row r="25" ht="15" thickTop="1">
      <c r="B25" s="99"/>
    </row>
    <row r="26" ht="15" thickBot="1">
      <c r="B26" s="32"/>
    </row>
    <row r="27" spans="2:8" ht="15" thickBot="1" thickTop="1">
      <c r="B27" s="32"/>
      <c r="C27" s="16"/>
      <c r="D27" s="83" t="s">
        <v>148</v>
      </c>
      <c r="E27" s="83" t="s">
        <v>127</v>
      </c>
      <c r="F27" s="83" t="s">
        <v>62</v>
      </c>
      <c r="G27" s="83" t="s">
        <v>31</v>
      </c>
      <c r="H27" s="83" t="s">
        <v>128</v>
      </c>
    </row>
    <row r="28" spans="2:8" ht="15" thickBot="1" thickTop="1">
      <c r="B28" s="601" t="s">
        <v>102</v>
      </c>
      <c r="C28" s="45" t="s">
        <v>26</v>
      </c>
      <c r="D28" s="178"/>
      <c r="E28" s="2">
        <v>277.777777778</v>
      </c>
      <c r="F28" s="13">
        <v>9.478170777</v>
      </c>
      <c r="G28" s="13">
        <v>0.02388459</v>
      </c>
      <c r="H28" s="71">
        <v>238902.957618615</v>
      </c>
    </row>
    <row r="29" spans="2:8" ht="15" thickBot="1" thickTop="1">
      <c r="B29" s="602"/>
      <c r="C29" s="45" t="s">
        <v>48</v>
      </c>
      <c r="D29" s="22">
        <v>0.0035999999999971203</v>
      </c>
      <c r="E29" s="179"/>
      <c r="F29" s="106">
        <v>0.034121414797172706</v>
      </c>
      <c r="G29" s="106">
        <v>8.598452399993122E-05</v>
      </c>
      <c r="H29" s="23">
        <v>860.050647426326</v>
      </c>
    </row>
    <row r="30" spans="2:8" ht="15" thickBot="1" thickTop="1">
      <c r="B30" s="602"/>
      <c r="C30" s="45" t="s">
        <v>64</v>
      </c>
      <c r="D30" s="69">
        <v>0.10550559000547115</v>
      </c>
      <c r="E30" s="6">
        <v>29.30710833487654</v>
      </c>
      <c r="F30" s="179"/>
      <c r="G30" s="106">
        <v>0.002519957759988776</v>
      </c>
      <c r="H30" s="1">
        <v>25205.597497604045</v>
      </c>
    </row>
    <row r="31" spans="2:8" ht="15" thickBot="1" thickTop="1">
      <c r="B31" s="602"/>
      <c r="C31" s="45" t="s">
        <v>34</v>
      </c>
      <c r="D31" s="79">
        <v>41.86799940882385</v>
      </c>
      <c r="E31" s="60">
        <v>11629.999835793706</v>
      </c>
      <c r="F31" s="84">
        <v>396.8320484881675</v>
      </c>
      <c r="G31" s="179"/>
      <c r="H31" s="1">
        <v>10002388.888342442</v>
      </c>
    </row>
    <row r="32" spans="2:8" ht="15" thickBot="1" thickTop="1">
      <c r="B32" s="603"/>
      <c r="C32" s="45" t="s">
        <v>13</v>
      </c>
      <c r="D32" s="8">
        <v>4.185800000000006E-06</v>
      </c>
      <c r="E32" s="54">
        <v>0.0011627222222231539</v>
      </c>
      <c r="F32" s="62">
        <v>3.967372723836666E-05</v>
      </c>
      <c r="G32" s="62">
        <v>9.997611682200014E-08</v>
      </c>
      <c r="H32" s="180"/>
    </row>
    <row r="33" ht="15" thickTop="1"/>
    <row r="34" ht="15" thickBot="1">
      <c r="C34" s="32"/>
    </row>
    <row r="35" spans="2:9" ht="17.25" thickBot="1" thickTop="1">
      <c r="B35" s="32"/>
      <c r="C35" s="16"/>
      <c r="D35" s="83" t="s">
        <v>121</v>
      </c>
      <c r="E35" s="83" t="s">
        <v>52</v>
      </c>
      <c r="F35" s="83" t="s">
        <v>0</v>
      </c>
      <c r="G35" s="83" t="s">
        <v>112</v>
      </c>
      <c r="H35" s="83" t="s">
        <v>55</v>
      </c>
      <c r="I35" s="83" t="s">
        <v>6</v>
      </c>
    </row>
    <row r="36" spans="2:9" ht="16.5" customHeight="1" thickBot="1" thickTop="1">
      <c r="B36" s="601" t="s">
        <v>60</v>
      </c>
      <c r="C36" s="45" t="s">
        <v>45</v>
      </c>
      <c r="D36" s="178"/>
      <c r="E36" s="34">
        <v>0.001</v>
      </c>
      <c r="F36" s="64">
        <v>0.035314667</v>
      </c>
      <c r="G36" s="64">
        <v>0.219969248</v>
      </c>
      <c r="H36" s="64">
        <v>0.264172051</v>
      </c>
      <c r="I36" s="101">
        <v>0.006289811</v>
      </c>
    </row>
    <row r="37" spans="2:9" ht="17.25" thickBot="1" thickTop="1">
      <c r="B37" s="602"/>
      <c r="C37" s="45" t="s">
        <v>59</v>
      </c>
      <c r="D37" s="48">
        <v>1000</v>
      </c>
      <c r="E37" s="179"/>
      <c r="F37" s="19">
        <v>35.314667</v>
      </c>
      <c r="G37" s="65">
        <v>219.969248</v>
      </c>
      <c r="H37" s="65">
        <v>264.172051</v>
      </c>
      <c r="I37" s="29">
        <v>6.289811</v>
      </c>
    </row>
    <row r="38" spans="2:9" ht="15" thickBot="1" thickTop="1">
      <c r="B38" s="602"/>
      <c r="C38" s="45" t="s">
        <v>108</v>
      </c>
      <c r="D38" s="98">
        <v>28.316846368677353</v>
      </c>
      <c r="E38" s="50">
        <v>0.028316846368677356</v>
      </c>
      <c r="F38" s="179"/>
      <c r="G38" s="100">
        <v>6.228835401449488</v>
      </c>
      <c r="H38" s="50">
        <v>7.480519383065399</v>
      </c>
      <c r="I38" s="90">
        <v>0.17810761177501688</v>
      </c>
    </row>
    <row r="39" spans="2:9" ht="15" thickBot="1" thickTop="1">
      <c r="B39" s="602"/>
      <c r="C39" s="45" t="s">
        <v>27</v>
      </c>
      <c r="D39" s="66">
        <v>4.5460900061812275</v>
      </c>
      <c r="E39" s="50">
        <v>0.004546090006181227</v>
      </c>
      <c r="F39" s="50">
        <v>0.160543654720318</v>
      </c>
      <c r="G39" s="179"/>
      <c r="H39" s="50">
        <v>1.2009499209634977</v>
      </c>
      <c r="I39" s="20">
        <v>0.028594046927868752</v>
      </c>
    </row>
    <row r="40" spans="2:9" ht="15" thickBot="1" thickTop="1">
      <c r="B40" s="602"/>
      <c r="C40" s="45" t="s">
        <v>55</v>
      </c>
      <c r="D40" s="66">
        <v>3.7854118034613733</v>
      </c>
      <c r="E40" s="81">
        <v>0.003785411803461373</v>
      </c>
      <c r="F40" s="50">
        <v>0.13368055729710784</v>
      </c>
      <c r="G40" s="50">
        <v>0.8326741877777221</v>
      </c>
      <c r="H40" s="179"/>
      <c r="I40" s="20">
        <v>0.023809524800941183</v>
      </c>
    </row>
    <row r="41" spans="2:9" ht="15" thickBot="1" thickTop="1">
      <c r="B41" s="603"/>
      <c r="C41" s="45" t="s">
        <v>92</v>
      </c>
      <c r="D41" s="76">
        <v>158.98728912522174</v>
      </c>
      <c r="E41" s="5">
        <v>0.15898728912522173</v>
      </c>
      <c r="F41" s="53">
        <v>5.614583172689927</v>
      </c>
      <c r="G41" s="82">
        <v>34.972314430433606</v>
      </c>
      <c r="H41" s="30">
        <v>41.99999825113982</v>
      </c>
      <c r="I41" s="180"/>
    </row>
    <row r="42" ht="15" thickTop="1"/>
    <row r="43" ht="15" thickBot="1">
      <c r="C43" s="32"/>
    </row>
    <row r="44" spans="2:8" ht="15" thickBot="1" thickTop="1">
      <c r="B44" s="32"/>
      <c r="C44" s="49"/>
      <c r="D44" s="83" t="s">
        <v>97</v>
      </c>
      <c r="E44" s="83" t="s">
        <v>134</v>
      </c>
      <c r="F44" s="83" t="s">
        <v>141</v>
      </c>
      <c r="G44" s="83" t="s">
        <v>94</v>
      </c>
      <c r="H44" s="83" t="s">
        <v>1</v>
      </c>
    </row>
    <row r="45" spans="2:8" ht="15" thickBot="1" thickTop="1">
      <c r="B45" s="601" t="s">
        <v>93</v>
      </c>
      <c r="C45" s="45" t="s">
        <v>137</v>
      </c>
      <c r="D45" s="178"/>
      <c r="E45" s="34">
        <v>0.001</v>
      </c>
      <c r="F45" s="64">
        <v>0.000984207</v>
      </c>
      <c r="G45" s="64">
        <v>0.001102311</v>
      </c>
      <c r="H45" s="63">
        <v>2.20462368</v>
      </c>
    </row>
    <row r="46" spans="2:8" ht="15" thickBot="1" thickTop="1">
      <c r="B46" s="602"/>
      <c r="C46" s="45" t="s">
        <v>87</v>
      </c>
      <c r="D46" s="48">
        <v>1000</v>
      </c>
      <c r="E46" s="179"/>
      <c r="F46" s="50">
        <v>0.9842069999999999</v>
      </c>
      <c r="G46" s="50">
        <v>1.1023109999999998</v>
      </c>
      <c r="H46" s="90">
        <v>2204.62368</v>
      </c>
    </row>
    <row r="47" spans="2:8" ht="15" thickBot="1" thickTop="1">
      <c r="B47" s="602"/>
      <c r="C47" s="45" t="s">
        <v>29</v>
      </c>
      <c r="D47" s="17">
        <v>1016.0464211288886</v>
      </c>
      <c r="E47" s="50">
        <v>1.0160464211288887</v>
      </c>
      <c r="F47" s="179"/>
      <c r="G47" s="50">
        <v>1.1199991465210062</v>
      </c>
      <c r="H47" s="11">
        <v>2240</v>
      </c>
    </row>
    <row r="48" spans="2:8" ht="15" thickBot="1" thickTop="1">
      <c r="B48" s="602"/>
      <c r="C48" s="45" t="s">
        <v>123</v>
      </c>
      <c r="D48" s="36">
        <v>907.1849958859161</v>
      </c>
      <c r="E48" s="50">
        <v>0.9071849958859162</v>
      </c>
      <c r="F48" s="50">
        <v>0.8928578232458898</v>
      </c>
      <c r="G48" s="179"/>
      <c r="H48" s="11">
        <v>2000.0015240707933</v>
      </c>
    </row>
    <row r="49" spans="2:8" ht="15" thickBot="1" thickTop="1">
      <c r="B49" s="603"/>
      <c r="C49" s="45" t="s">
        <v>133</v>
      </c>
      <c r="D49" s="59">
        <v>0.45359215228968236</v>
      </c>
      <c r="E49" s="92">
        <v>0.0004535921522896824</v>
      </c>
      <c r="F49" s="92">
        <v>0.0004464285714285714</v>
      </c>
      <c r="G49" s="5">
        <v>0.0004999996189825921</v>
      </c>
      <c r="H49" s="180"/>
    </row>
    <row r="50" ht="15" thickTop="1"/>
    <row r="51" ht="15" thickBot="1">
      <c r="C51" s="32"/>
    </row>
    <row r="52" spans="2:8" ht="15" thickBot="1" thickTop="1">
      <c r="B52" s="32"/>
      <c r="C52" s="16"/>
      <c r="D52" s="83" t="s">
        <v>25</v>
      </c>
      <c r="E52" s="83" t="s">
        <v>124</v>
      </c>
      <c r="F52" s="83" t="s">
        <v>98</v>
      </c>
      <c r="G52" s="83" t="s">
        <v>129</v>
      </c>
      <c r="H52" s="83" t="s">
        <v>77</v>
      </c>
    </row>
    <row r="53" spans="2:8" ht="15" thickBot="1" thickTop="1">
      <c r="B53" s="601" t="s">
        <v>32</v>
      </c>
      <c r="C53" s="45" t="s">
        <v>76</v>
      </c>
      <c r="D53" s="178"/>
      <c r="E53" s="7">
        <v>3.280839895</v>
      </c>
      <c r="F53" s="47">
        <v>0.0006213711922373339</v>
      </c>
      <c r="G53" s="9">
        <v>0.001</v>
      </c>
      <c r="H53" s="44">
        <v>0.000539956803517458</v>
      </c>
    </row>
    <row r="54" spans="2:8" ht="15" thickBot="1" thickTop="1">
      <c r="B54" s="602"/>
      <c r="C54" s="45" t="s">
        <v>36</v>
      </c>
      <c r="D54" s="17">
        <v>0.3048000000012192</v>
      </c>
      <c r="E54" s="179"/>
      <c r="F54" s="19">
        <v>0.00018939393939469695</v>
      </c>
      <c r="G54" s="81">
        <v>0.0003048000000012192</v>
      </c>
      <c r="H54" s="68">
        <v>0.00016457883371277953</v>
      </c>
    </row>
    <row r="55" spans="2:8" ht="15" thickBot="1" thickTop="1">
      <c r="B55" s="602"/>
      <c r="C55" s="45" t="s">
        <v>84</v>
      </c>
      <c r="D55" s="36">
        <v>1609.344</v>
      </c>
      <c r="E55" s="70">
        <v>5279.999999978881</v>
      </c>
      <c r="F55" s="179"/>
      <c r="G55" s="50">
        <v>1.609344</v>
      </c>
      <c r="H55" s="90">
        <v>0.868976242</v>
      </c>
    </row>
    <row r="56" spans="2:8" ht="21.75" customHeight="1" thickBot="1" thickTop="1">
      <c r="B56" s="602"/>
      <c r="C56" s="45" t="s">
        <v>140</v>
      </c>
      <c r="D56" s="48">
        <v>1000</v>
      </c>
      <c r="E56" s="67">
        <v>3280.839895</v>
      </c>
      <c r="F56" s="50">
        <v>0.621371192237334</v>
      </c>
      <c r="G56" s="179"/>
      <c r="H56" s="90">
        <v>0.539956803517458</v>
      </c>
    </row>
    <row r="57" spans="2:8" ht="18" customHeight="1" thickBot="1" thickTop="1">
      <c r="B57" s="603"/>
      <c r="C57" s="45" t="s">
        <v>67</v>
      </c>
      <c r="D57" s="87">
        <v>1851.9999997882567</v>
      </c>
      <c r="E57" s="25">
        <v>6076.115484845304</v>
      </c>
      <c r="F57" s="5">
        <v>1.1507794478919713</v>
      </c>
      <c r="G57" s="82">
        <v>1.8519999997882568</v>
      </c>
      <c r="H57" s="180"/>
    </row>
    <row r="58" ht="15" thickTop="1"/>
    <row r="59" spans="3:8" ht="15" thickBot="1">
      <c r="C59" s="32"/>
      <c r="D59" s="73"/>
      <c r="E59" s="73"/>
      <c r="F59" s="73"/>
      <c r="G59" s="73"/>
      <c r="H59" s="73"/>
    </row>
    <row r="60" spans="2:8" ht="15" thickBot="1" thickTop="1">
      <c r="B60" s="32"/>
      <c r="C60" s="16"/>
      <c r="D60" s="83" t="s">
        <v>25</v>
      </c>
      <c r="E60" s="83" t="s">
        <v>124</v>
      </c>
      <c r="F60" s="83" t="s">
        <v>9</v>
      </c>
      <c r="G60" s="83" t="s">
        <v>40</v>
      </c>
      <c r="H60" s="83" t="s">
        <v>4</v>
      </c>
    </row>
    <row r="61" spans="2:8" ht="15" thickBot="1" thickTop="1">
      <c r="B61" s="601" t="s">
        <v>32</v>
      </c>
      <c r="C61" s="45" t="s">
        <v>76</v>
      </c>
      <c r="D61" s="178"/>
      <c r="E61" s="64">
        <v>3.280839895</v>
      </c>
      <c r="F61" s="64">
        <v>39.37007874</v>
      </c>
      <c r="G61" s="95">
        <v>100</v>
      </c>
      <c r="H61" s="63">
        <v>1.093613298</v>
      </c>
    </row>
    <row r="62" spans="2:8" ht="15" thickBot="1" thickTop="1">
      <c r="B62" s="602"/>
      <c r="C62" s="45" t="s">
        <v>36</v>
      </c>
      <c r="D62" s="17">
        <v>0.3048000000012192</v>
      </c>
      <c r="E62" s="179"/>
      <c r="F62" s="70">
        <v>12</v>
      </c>
      <c r="G62" s="50">
        <v>30.48000000012192</v>
      </c>
      <c r="H62" s="90">
        <v>0.3333333332317333</v>
      </c>
    </row>
    <row r="63" spans="2:8" ht="15" thickBot="1" thickTop="1">
      <c r="B63" s="602"/>
      <c r="C63" s="45" t="s">
        <v>5</v>
      </c>
      <c r="D63" s="17">
        <v>0.0254000000001016</v>
      </c>
      <c r="E63" s="50">
        <v>0.08333333333333334</v>
      </c>
      <c r="F63" s="179"/>
      <c r="G63" s="50">
        <v>2.5400000000101604</v>
      </c>
      <c r="H63" s="90">
        <v>0.02777777776931111</v>
      </c>
    </row>
    <row r="64" spans="2:8" ht="15" thickBot="1" thickTop="1">
      <c r="B64" s="602"/>
      <c r="C64" s="45" t="s">
        <v>18</v>
      </c>
      <c r="D64" s="36">
        <v>0.01</v>
      </c>
      <c r="E64" s="50">
        <v>0.032808398950000005</v>
      </c>
      <c r="F64" s="50">
        <v>0.3937007874</v>
      </c>
      <c r="G64" s="179"/>
      <c r="H64" s="90">
        <v>0.010936132979999999</v>
      </c>
    </row>
    <row r="65" spans="2:8" ht="19.5" customHeight="1" thickBot="1" thickTop="1">
      <c r="B65" s="603"/>
      <c r="C65" s="45" t="s">
        <v>21</v>
      </c>
      <c r="D65" s="59">
        <v>0.9144000002823668</v>
      </c>
      <c r="E65" s="30">
        <v>3.0000000009144006</v>
      </c>
      <c r="F65" s="30">
        <v>36.0000000109728</v>
      </c>
      <c r="G65" s="5">
        <v>91.44000002823668</v>
      </c>
      <c r="H65" s="180"/>
    </row>
    <row r="66" ht="15" thickTop="1"/>
  </sheetData>
  <sheetProtection/>
  <mergeCells count="13">
    <mergeCell ref="B14:M14"/>
    <mergeCell ref="B15:M15"/>
    <mergeCell ref="A2:F2"/>
    <mergeCell ref="A1:F1"/>
    <mergeCell ref="B61:B65"/>
    <mergeCell ref="B20:B24"/>
    <mergeCell ref="B28:B32"/>
    <mergeCell ref="B36:B41"/>
    <mergeCell ref="B53:B57"/>
    <mergeCell ref="B45:B49"/>
    <mergeCell ref="B10:M10"/>
    <mergeCell ref="B8:M8"/>
    <mergeCell ref="B13:M13"/>
  </mergeCells>
  <hyperlinks>
    <hyperlink ref="A3" location="Index!A1" display="Index"/>
  </hyperlinks>
  <printOptions/>
  <pageMargins left="0.7" right="0.7" top="0.75" bottom="0.75" header="0.3" footer="0.3"/>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theme="2" tint="-0.24997000396251678"/>
    <pageSetUpPr fitToPage="1"/>
  </sheetPr>
  <dimension ref="A1:AA106"/>
  <sheetViews>
    <sheetView zoomScalePageLayoutView="0" workbookViewId="0" topLeftCell="A1">
      <pane xSplit="1" ySplit="3" topLeftCell="C4" activePane="bottomRight" state="frozen"/>
      <selection pane="topLeft" activeCell="A1" sqref="A1"/>
      <selection pane="topRight" activeCell="B1" sqref="B1"/>
      <selection pane="bottomLeft" activeCell="A4" sqref="A4"/>
      <selection pane="bottomRight" activeCell="B6" sqref="B6:I7"/>
    </sheetView>
  </sheetViews>
  <sheetFormatPr defaultColWidth="11.140625" defaultRowHeight="15"/>
  <cols>
    <col min="1" max="1" width="5.8515625" style="152" bestFit="1" customWidth="1"/>
    <col min="2" max="2" width="28.7109375" style="124" customWidth="1"/>
    <col min="3" max="3" width="10.421875" style="132" bestFit="1" customWidth="1"/>
    <col min="4" max="4" width="20.00390625" style="124" customWidth="1"/>
    <col min="5" max="5" width="46.421875" style="124" customWidth="1"/>
    <col min="6" max="6" width="22.421875" style="124" customWidth="1"/>
    <col min="7" max="7" width="12.140625" style="124" customWidth="1"/>
    <col min="8" max="8" width="19.7109375" style="124" customWidth="1"/>
    <col min="9" max="9" width="6.57421875" style="152" customWidth="1"/>
    <col min="10" max="10" width="11.140625" style="150" customWidth="1"/>
    <col min="11" max="18" width="11.140625" style="152" customWidth="1"/>
    <col min="19" max="27" width="11.140625" style="163" customWidth="1"/>
    <col min="28" max="16384" width="11.140625" style="124" customWidth="1"/>
  </cols>
  <sheetData>
    <row r="1" spans="1:27" s="137" customFormat="1" ht="9.75">
      <c r="A1" s="448" t="str">
        <f>Introduction!$A$1</f>
        <v>UK Government GHG Conversion Factors for Company Reporting</v>
      </c>
      <c r="B1" s="448"/>
      <c r="C1" s="448"/>
      <c r="D1" s="448"/>
      <c r="E1" s="448"/>
      <c r="F1" s="448"/>
      <c r="G1" s="448"/>
      <c r="H1" s="448"/>
      <c r="I1" s="448"/>
      <c r="J1" s="448"/>
      <c r="K1" s="448"/>
      <c r="L1" s="448"/>
      <c r="M1" s="448"/>
      <c r="N1" s="448"/>
      <c r="O1" s="448"/>
      <c r="P1" s="448"/>
      <c r="Q1" s="448"/>
      <c r="R1" s="448"/>
      <c r="S1" s="448"/>
      <c r="T1" s="448"/>
      <c r="U1" s="448"/>
      <c r="V1" s="156"/>
      <c r="W1" s="156"/>
      <c r="X1" s="156"/>
      <c r="Y1" s="156"/>
      <c r="Z1" s="156"/>
      <c r="AA1" s="156"/>
    </row>
    <row r="2" spans="1:27" s="136" customFormat="1" ht="21" thickBot="1">
      <c r="A2" s="442" t="str">
        <f ca="1">MID(CELL("filename",$B$2),FIND("]",CELL("filename",$B$2))+1,256)</f>
        <v>Index</v>
      </c>
      <c r="B2" s="442"/>
      <c r="C2" s="442"/>
      <c r="D2" s="442"/>
      <c r="E2" s="442"/>
      <c r="F2" s="442"/>
      <c r="G2" s="442"/>
      <c r="H2" s="191"/>
      <c r="I2" s="342"/>
      <c r="J2" s="150"/>
      <c r="K2" s="342"/>
      <c r="L2" s="342"/>
      <c r="M2" s="342"/>
      <c r="N2" s="342"/>
      <c r="O2" s="342"/>
      <c r="P2" s="342"/>
      <c r="Q2" s="342"/>
      <c r="R2" s="342"/>
      <c r="S2" s="163"/>
      <c r="T2" s="163"/>
      <c r="U2" s="163"/>
      <c r="V2" s="163"/>
      <c r="W2" s="163"/>
      <c r="X2" s="163"/>
      <c r="Y2" s="163"/>
      <c r="Z2" s="163"/>
      <c r="AA2" s="163"/>
    </row>
    <row r="3" spans="1:27" s="132" customFormat="1" ht="15" thickTop="1">
      <c r="A3" s="139" t="s">
        <v>184</v>
      </c>
      <c r="B3" s="104" t="s">
        <v>142</v>
      </c>
      <c r="C3" s="57">
        <f>Introduction!$C$5</f>
        <v>43312</v>
      </c>
      <c r="D3" s="102" t="s">
        <v>173</v>
      </c>
      <c r="E3" s="123" t="str">
        <f>Introduction!$E$5</f>
        <v>Standard Set</v>
      </c>
      <c r="F3" s="152"/>
      <c r="G3" s="152"/>
      <c r="H3" s="152"/>
      <c r="I3" s="152"/>
      <c r="J3" s="150"/>
      <c r="K3" s="152"/>
      <c r="L3" s="152"/>
      <c r="M3" s="152"/>
      <c r="N3" s="152"/>
      <c r="O3" s="152"/>
      <c r="P3" s="152"/>
      <c r="Q3" s="152"/>
      <c r="R3" s="152"/>
      <c r="S3" s="163"/>
      <c r="T3" s="163"/>
      <c r="U3" s="163"/>
      <c r="V3" s="163"/>
      <c r="W3" s="163"/>
      <c r="X3" s="163"/>
      <c r="Y3" s="163"/>
      <c r="Z3" s="163"/>
      <c r="AA3" s="163"/>
    </row>
    <row r="4" spans="2:8" ht="16.5" customHeight="1" thickBot="1">
      <c r="B4" s="96" t="s">
        <v>33</v>
      </c>
      <c r="C4" s="58">
        <f>Introduction!$C$6</f>
        <v>1</v>
      </c>
      <c r="D4" s="93" t="s">
        <v>20</v>
      </c>
      <c r="E4" s="121">
        <f>UpdateYear</f>
        <v>2017</v>
      </c>
      <c r="F4" s="152"/>
      <c r="G4" s="152"/>
      <c r="H4" s="152"/>
    </row>
    <row r="5" spans="1:27" s="140" customFormat="1" ht="6.75" thickTop="1">
      <c r="A5" s="160"/>
      <c r="B5" s="160"/>
      <c r="C5" s="160"/>
      <c r="D5" s="164"/>
      <c r="E5" s="164"/>
      <c r="F5" s="164"/>
      <c r="G5" s="164"/>
      <c r="H5" s="164"/>
      <c r="I5" s="164"/>
      <c r="J5" s="267"/>
      <c r="K5" s="164"/>
      <c r="L5" s="164"/>
      <c r="M5" s="164"/>
      <c r="N5" s="164"/>
      <c r="O5" s="164"/>
      <c r="P5" s="164"/>
      <c r="Q5" s="164"/>
      <c r="R5" s="164"/>
      <c r="S5" s="165"/>
      <c r="T5" s="165"/>
      <c r="U5" s="165"/>
      <c r="V5" s="165"/>
      <c r="W5" s="165"/>
      <c r="X5" s="165"/>
      <c r="Y5" s="165"/>
      <c r="Z5" s="165"/>
      <c r="AA5" s="165"/>
    </row>
    <row r="6" spans="2:9" ht="24.75" customHeight="1">
      <c r="B6" s="446" t="s">
        <v>186</v>
      </c>
      <c r="C6" s="446"/>
      <c r="D6" s="446"/>
      <c r="E6" s="446"/>
      <c r="F6" s="446"/>
      <c r="G6" s="446"/>
      <c r="H6" s="446"/>
      <c r="I6" s="446"/>
    </row>
    <row r="7" spans="1:27" s="202" customFormat="1" ht="14.25">
      <c r="A7" s="201"/>
      <c r="B7" s="142" t="s">
        <v>170</v>
      </c>
      <c r="C7" s="211"/>
      <c r="D7" s="212"/>
      <c r="E7" s="212"/>
      <c r="F7" s="212"/>
      <c r="G7" s="212"/>
      <c r="H7" s="212"/>
      <c r="I7" s="152"/>
      <c r="J7" s="150"/>
      <c r="K7" s="152"/>
      <c r="L7" s="152"/>
      <c r="M7" s="152"/>
      <c r="N7" s="152"/>
      <c r="O7" s="152"/>
      <c r="P7" s="152"/>
      <c r="Q7" s="152"/>
      <c r="R7" s="152"/>
      <c r="S7" s="163"/>
      <c r="T7" s="163"/>
      <c r="U7" s="163"/>
      <c r="V7" s="163"/>
      <c r="W7" s="163"/>
      <c r="X7" s="163"/>
      <c r="Y7" s="163"/>
      <c r="Z7" s="163"/>
      <c r="AA7" s="163"/>
    </row>
    <row r="8" spans="1:27" s="202" customFormat="1" ht="18.75" customHeight="1">
      <c r="A8" s="201"/>
      <c r="B8" s="218" t="str">
        <f>Introduction!$A$2</f>
        <v>Introduction</v>
      </c>
      <c r="C8" s="218" t="str">
        <f ca="1">HYPERLINK("["&amp;SUBSTITUTE(SUBSTITUTE(LEFT(CELL("filename",$A$2),FIND("]",CELL("filename",$A$2))),"[",""),"]","")&amp;"]"&amp;"'"&amp;B8&amp;"'"&amp;"!A1","Goto")</f>
        <v>Goto</v>
      </c>
      <c r="D8" s="452" t="s">
        <v>535</v>
      </c>
      <c r="E8" s="452"/>
      <c r="F8" s="452"/>
      <c r="G8" s="452"/>
      <c r="H8" s="452"/>
      <c r="I8" s="152"/>
      <c r="J8" s="150"/>
      <c r="K8" s="152"/>
      <c r="L8" s="152"/>
      <c r="M8" s="152"/>
      <c r="N8" s="152"/>
      <c r="O8" s="152"/>
      <c r="P8" s="152"/>
      <c r="Q8" s="152"/>
      <c r="R8" s="152"/>
      <c r="S8" s="163"/>
      <c r="T8" s="163"/>
      <c r="U8" s="163"/>
      <c r="V8" s="163"/>
      <c r="W8" s="163"/>
      <c r="X8" s="163"/>
      <c r="Y8" s="163"/>
      <c r="Z8" s="163"/>
      <c r="AA8" s="163"/>
    </row>
    <row r="9" spans="1:27" s="202" customFormat="1" ht="14.25">
      <c r="A9" s="201"/>
      <c r="B9" s="218" t="str">
        <f>$A$2</f>
        <v>Index</v>
      </c>
      <c r="C9" s="218" t="str">
        <f ca="1">HYPERLINK("["&amp;SUBSTITUTE(SUBSTITUTE(LEFT(CELL("filename",$A$2),FIND("]",CELL("filename",$A$2))),"[",""),"]","")&amp;"]"&amp;"'"&amp;B9&amp;"'"&amp;"!A1","Goto")</f>
        <v>Goto</v>
      </c>
      <c r="D9" s="451" t="s">
        <v>536</v>
      </c>
      <c r="E9" s="451"/>
      <c r="F9" s="451"/>
      <c r="G9" s="451"/>
      <c r="H9" s="451"/>
      <c r="I9" s="152"/>
      <c r="J9" s="150"/>
      <c r="K9" s="152"/>
      <c r="L9" s="152"/>
      <c r="M9" s="152"/>
      <c r="N9" s="152"/>
      <c r="O9" s="152"/>
      <c r="P9" s="152"/>
      <c r="Q9" s="152"/>
      <c r="R9" s="152"/>
      <c r="S9" s="163"/>
      <c r="T9" s="163"/>
      <c r="U9" s="163"/>
      <c r="V9" s="163"/>
      <c r="W9" s="163"/>
      <c r="X9" s="163"/>
      <c r="Y9" s="163"/>
      <c r="Z9" s="163"/>
      <c r="AA9" s="163"/>
    </row>
    <row r="10" spans="1:27" s="202" customFormat="1" ht="19.5" customHeight="1">
      <c r="A10" s="201"/>
      <c r="B10" s="218" t="str">
        <f>"What's new"</f>
        <v>What's new</v>
      </c>
      <c r="C10" s="218" t="str">
        <f ca="1">HYPERLINK("["&amp;SUBSTITUTE(SUBSTITUTE(LEFT(CELL("filename",$A$2),FIND("]",CELL("filename",$A$2))),"[",""),"]","")&amp;"]"&amp;"'"&amp;"What''s new"&amp;"'"&amp;"!A1","Goto")</f>
        <v>Goto</v>
      </c>
      <c r="D10" s="452" t="s">
        <v>537</v>
      </c>
      <c r="E10" s="452"/>
      <c r="F10" s="452"/>
      <c r="G10" s="452"/>
      <c r="H10" s="452"/>
      <c r="I10" s="152"/>
      <c r="J10" s="150"/>
      <c r="K10" s="152"/>
      <c r="L10" s="152"/>
      <c r="M10" s="152"/>
      <c r="N10" s="152"/>
      <c r="O10" s="152"/>
      <c r="P10" s="152"/>
      <c r="Q10" s="152"/>
      <c r="R10" s="152"/>
      <c r="S10" s="163"/>
      <c r="T10" s="163"/>
      <c r="U10" s="163"/>
      <c r="V10" s="163"/>
      <c r="W10" s="163"/>
      <c r="X10" s="163"/>
      <c r="Y10" s="163"/>
      <c r="Z10" s="163"/>
      <c r="AA10" s="163"/>
    </row>
    <row r="11" spans="1:27" s="202" customFormat="1" ht="14.25">
      <c r="A11" s="201"/>
      <c r="B11" s="203"/>
      <c r="C11" s="203"/>
      <c r="D11" s="166"/>
      <c r="E11" s="166"/>
      <c r="F11" s="166"/>
      <c r="G11" s="166"/>
      <c r="H11" s="213"/>
      <c r="I11" s="152"/>
      <c r="J11" s="150"/>
      <c r="K11" s="152"/>
      <c r="L11" s="152"/>
      <c r="M11" s="152"/>
      <c r="N11" s="152"/>
      <c r="O11" s="152"/>
      <c r="P11" s="152"/>
      <c r="Q11" s="152"/>
      <c r="R11" s="152"/>
      <c r="S11" s="163"/>
      <c r="T11" s="163"/>
      <c r="U11" s="163"/>
      <c r="V11" s="163"/>
      <c r="W11" s="163"/>
      <c r="X11" s="163"/>
      <c r="Y11" s="163"/>
      <c r="Z11" s="163"/>
      <c r="AA11" s="163"/>
    </row>
    <row r="12" spans="1:27" s="202" customFormat="1" ht="14.25">
      <c r="A12" s="201"/>
      <c r="B12" s="143" t="s">
        <v>166</v>
      </c>
      <c r="C12" s="211"/>
      <c r="D12" s="214"/>
      <c r="E12" s="214"/>
      <c r="F12" s="167"/>
      <c r="G12" s="167"/>
      <c r="H12" s="214"/>
      <c r="I12" s="152"/>
      <c r="J12" s="150"/>
      <c r="K12" s="152"/>
      <c r="L12" s="152"/>
      <c r="M12" s="152"/>
      <c r="N12" s="152"/>
      <c r="O12" s="152"/>
      <c r="P12" s="152"/>
      <c r="Q12" s="152"/>
      <c r="R12" s="152"/>
      <c r="S12" s="163"/>
      <c r="T12" s="163"/>
      <c r="U12" s="163"/>
      <c r="V12" s="163"/>
      <c r="W12" s="163"/>
      <c r="X12" s="163"/>
      <c r="Y12" s="163"/>
      <c r="Z12" s="163"/>
      <c r="AA12" s="163"/>
    </row>
    <row r="13" spans="1:27" s="202" customFormat="1" ht="36" customHeight="1">
      <c r="A13" s="201"/>
      <c r="B13" s="217" t="str">
        <f>Fuels!$A$2</f>
        <v>Fuels</v>
      </c>
      <c r="C13" s="217" t="str">
        <f ca="1">HYPERLINK("["&amp;SUBSTITUTE(SUBSTITUTE(LEFT(CELL("filename",$A$2),FIND("]",CELL("filename",$A$2))),"[",""),"]","")&amp;"]"&amp;"'"&amp;B13&amp;"'"&amp;"!A1","Goto")</f>
        <v>Goto</v>
      </c>
      <c r="D13" s="453" t="s">
        <v>522</v>
      </c>
      <c r="E13" s="453"/>
      <c r="F13" s="453"/>
      <c r="G13" s="453"/>
      <c r="H13" s="453"/>
      <c r="I13" s="152"/>
      <c r="J13" s="150"/>
      <c r="K13" s="152"/>
      <c r="L13" s="152"/>
      <c r="M13" s="152"/>
      <c r="N13" s="152"/>
      <c r="O13" s="152"/>
      <c r="P13" s="152"/>
      <c r="Q13" s="152"/>
      <c r="R13" s="152"/>
      <c r="S13" s="163"/>
      <c r="T13" s="163"/>
      <c r="U13" s="163"/>
      <c r="V13" s="163"/>
      <c r="W13" s="163"/>
      <c r="X13" s="163"/>
      <c r="Y13" s="163"/>
      <c r="Z13" s="163"/>
      <c r="AA13" s="163"/>
    </row>
    <row r="14" spans="1:27" s="202" customFormat="1" ht="36" customHeight="1">
      <c r="A14" s="201"/>
      <c r="B14" s="217" t="str">
        <f>Bioenergy!$A$2</f>
        <v>Bioenergy</v>
      </c>
      <c r="C14" s="217" t="str">
        <f ca="1">HYPERLINK("["&amp;SUBSTITUTE(SUBSTITUTE(LEFT(CELL("filename",$A$2),FIND("]",CELL("filename",$A$2))),"[",""),"]","")&amp;"]"&amp;"'"&amp;B14&amp;"'"&amp;"!A1","Goto")</f>
        <v>Goto</v>
      </c>
      <c r="D14" s="453" t="s">
        <v>538</v>
      </c>
      <c r="E14" s="453"/>
      <c r="F14" s="453"/>
      <c r="G14" s="453"/>
      <c r="H14" s="453"/>
      <c r="I14" s="152"/>
      <c r="J14" s="150"/>
      <c r="K14" s="152"/>
      <c r="L14" s="152"/>
      <c r="M14" s="152"/>
      <c r="N14" s="152"/>
      <c r="O14" s="152"/>
      <c r="P14" s="152"/>
      <c r="Q14" s="152"/>
      <c r="R14" s="152"/>
      <c r="S14" s="163"/>
      <c r="T14" s="163"/>
      <c r="U14" s="163"/>
      <c r="V14" s="163"/>
      <c r="W14" s="163"/>
      <c r="X14" s="163"/>
      <c r="Y14" s="163"/>
      <c r="Z14" s="163"/>
      <c r="AA14" s="163"/>
    </row>
    <row r="15" spans="1:27" s="202" customFormat="1" ht="40.5" customHeight="1">
      <c r="A15" s="201"/>
      <c r="B15" s="217" t="str">
        <f>'Refrigerant &amp; other'!$A$2</f>
        <v>Refrigerant &amp; other</v>
      </c>
      <c r="C15" s="217" t="str">
        <f ca="1">HYPERLINK("["&amp;SUBSTITUTE(SUBSTITUTE(LEFT(CELL("filename",$A$2),FIND("]",CELL("filename",$A$2))),"[",""),"]","")&amp;"]"&amp;"'"&amp;B15&amp;"'"&amp;"!A1","Goto")</f>
        <v>Goto</v>
      </c>
      <c r="D15" s="453" t="s">
        <v>539</v>
      </c>
      <c r="E15" s="453"/>
      <c r="F15" s="453"/>
      <c r="G15" s="453"/>
      <c r="H15" s="453"/>
      <c r="I15" s="152"/>
      <c r="J15" s="150"/>
      <c r="K15" s="152"/>
      <c r="L15" s="152"/>
      <c r="M15" s="152"/>
      <c r="N15" s="152"/>
      <c r="O15" s="152"/>
      <c r="P15" s="152"/>
      <c r="Q15" s="152"/>
      <c r="R15" s="152"/>
      <c r="S15" s="163"/>
      <c r="T15" s="163"/>
      <c r="U15" s="163"/>
      <c r="V15" s="163"/>
      <c r="W15" s="163"/>
      <c r="X15" s="163"/>
      <c r="Y15" s="163"/>
      <c r="Z15" s="163"/>
      <c r="AA15" s="163"/>
    </row>
    <row r="16" spans="1:27" s="202" customFormat="1" ht="33" customHeight="1">
      <c r="A16" s="201"/>
      <c r="B16" s="217" t="str">
        <f>'Passenger vehicles'!$A$2</f>
        <v>Passenger vehicles</v>
      </c>
      <c r="C16" s="217" t="str">
        <f ca="1">HYPERLINK("["&amp;SUBSTITUTE(SUBSTITUTE(LEFT(CELL("filename",$A$2),FIND("]",CELL("filename",$A$2))),"[",""),"]","")&amp;"]"&amp;"'"&amp;B16&amp;"'"&amp;"!A1","Goto")</f>
        <v>Goto</v>
      </c>
      <c r="D16" s="453" t="s">
        <v>540</v>
      </c>
      <c r="E16" s="453"/>
      <c r="F16" s="453"/>
      <c r="G16" s="453"/>
      <c r="H16" s="453"/>
      <c r="I16" s="152"/>
      <c r="J16" s="150"/>
      <c r="K16" s="152"/>
      <c r="L16" s="152"/>
      <c r="M16" s="152"/>
      <c r="N16" s="152"/>
      <c r="O16" s="152"/>
      <c r="P16" s="152"/>
      <c r="Q16" s="152"/>
      <c r="R16" s="152"/>
      <c r="S16" s="163"/>
      <c r="T16" s="163"/>
      <c r="U16" s="163"/>
      <c r="V16" s="163"/>
      <c r="W16" s="163"/>
      <c r="X16" s="163"/>
      <c r="Y16" s="163"/>
      <c r="Z16" s="163"/>
      <c r="AA16" s="163"/>
    </row>
    <row r="17" spans="1:27" s="202" customFormat="1" ht="12.75" customHeight="1">
      <c r="A17" s="201"/>
      <c r="B17" s="215"/>
      <c r="C17" s="215"/>
      <c r="D17" s="213"/>
      <c r="E17" s="213"/>
      <c r="F17" s="166"/>
      <c r="G17" s="166"/>
      <c r="H17" s="213"/>
      <c r="I17" s="152"/>
      <c r="J17" s="150"/>
      <c r="K17" s="152"/>
      <c r="L17" s="152"/>
      <c r="M17" s="152"/>
      <c r="N17" s="152"/>
      <c r="O17" s="152"/>
      <c r="P17" s="152"/>
      <c r="Q17" s="152"/>
      <c r="R17" s="152"/>
      <c r="S17" s="163"/>
      <c r="T17" s="163"/>
      <c r="U17" s="163"/>
      <c r="V17" s="163"/>
      <c r="W17" s="163"/>
      <c r="X17" s="163"/>
      <c r="Y17" s="163"/>
      <c r="Z17" s="163"/>
      <c r="AA17" s="163"/>
    </row>
    <row r="18" spans="1:27" s="202" customFormat="1" ht="14.25">
      <c r="A18" s="201"/>
      <c r="B18" s="144" t="s">
        <v>168</v>
      </c>
      <c r="C18" s="211"/>
      <c r="D18" s="214"/>
      <c r="E18" s="214"/>
      <c r="F18" s="167"/>
      <c r="G18" s="167"/>
      <c r="H18" s="214"/>
      <c r="I18" s="152"/>
      <c r="J18" s="150"/>
      <c r="K18" s="152"/>
      <c r="L18" s="152"/>
      <c r="M18" s="152"/>
      <c r="N18" s="152"/>
      <c r="O18" s="152"/>
      <c r="P18" s="152"/>
      <c r="Q18" s="152"/>
      <c r="R18" s="152"/>
      <c r="S18" s="163"/>
      <c r="T18" s="163"/>
      <c r="U18" s="163"/>
      <c r="V18" s="163"/>
      <c r="W18" s="163"/>
      <c r="X18" s="163"/>
      <c r="Y18" s="163"/>
      <c r="Z18" s="163"/>
      <c r="AA18" s="163"/>
    </row>
    <row r="19" spans="1:27" s="202" customFormat="1" ht="57.75" customHeight="1">
      <c r="A19" s="201"/>
      <c r="B19" s="219" t="str">
        <f>'UK electricity'!$A$2</f>
        <v>UK electricity</v>
      </c>
      <c r="C19" s="219" t="str">
        <f ca="1">HYPERLINK("["&amp;SUBSTITUTE(SUBSTITUTE(LEFT(CELL("filename",$A$2),FIND("]",CELL("filename",$A$2))),"[",""),"]","")&amp;"]"&amp;"'"&amp;B19&amp;"'"&amp;"!A1","Goto")</f>
        <v>Goto</v>
      </c>
      <c r="D19" s="454" t="s">
        <v>541</v>
      </c>
      <c r="E19" s="454"/>
      <c r="F19" s="454"/>
      <c r="G19" s="454"/>
      <c r="H19" s="454"/>
      <c r="I19" s="152"/>
      <c r="J19" s="150"/>
      <c r="K19" s="152"/>
      <c r="L19" s="152"/>
      <c r="M19" s="152"/>
      <c r="N19" s="152"/>
      <c r="O19" s="152"/>
      <c r="P19" s="152"/>
      <c r="Q19" s="152"/>
      <c r="R19" s="152"/>
      <c r="S19" s="163"/>
      <c r="T19" s="163"/>
      <c r="U19" s="163"/>
      <c r="V19" s="163"/>
      <c r="W19" s="163"/>
      <c r="X19" s="163"/>
      <c r="Y19" s="163"/>
      <c r="Z19" s="163"/>
      <c r="AA19" s="163"/>
    </row>
    <row r="20" spans="1:27" s="202" customFormat="1" ht="14.25">
      <c r="A20" s="201"/>
      <c r="B20" s="203"/>
      <c r="C20" s="203"/>
      <c r="D20" s="166"/>
      <c r="E20" s="166"/>
      <c r="F20" s="166"/>
      <c r="G20" s="166"/>
      <c r="H20" s="166"/>
      <c r="I20" s="152"/>
      <c r="J20" s="150"/>
      <c r="K20" s="152"/>
      <c r="L20" s="152"/>
      <c r="M20" s="152"/>
      <c r="N20" s="152"/>
      <c r="O20" s="152"/>
      <c r="P20" s="152"/>
      <c r="Q20" s="152"/>
      <c r="R20" s="152"/>
      <c r="S20" s="163"/>
      <c r="T20" s="163"/>
      <c r="U20" s="163"/>
      <c r="V20" s="163"/>
      <c r="W20" s="163"/>
      <c r="X20" s="163"/>
      <c r="Y20" s="163"/>
      <c r="Z20" s="163"/>
      <c r="AA20" s="163"/>
    </row>
    <row r="21" spans="1:27" s="202" customFormat="1" ht="14.25">
      <c r="A21" s="201"/>
      <c r="B21" s="145" t="s">
        <v>167</v>
      </c>
      <c r="C21" s="211"/>
      <c r="D21" s="214"/>
      <c r="E21" s="214"/>
      <c r="F21" s="168"/>
      <c r="G21" s="167"/>
      <c r="H21" s="167"/>
      <c r="I21" s="152"/>
      <c r="J21" s="150"/>
      <c r="K21" s="152"/>
      <c r="L21" s="152"/>
      <c r="M21" s="152"/>
      <c r="N21" s="152"/>
      <c r="O21" s="152"/>
      <c r="P21" s="152"/>
      <c r="Q21" s="152"/>
      <c r="R21" s="152"/>
      <c r="S21" s="163"/>
      <c r="T21" s="163"/>
      <c r="U21" s="163"/>
      <c r="V21" s="163"/>
      <c r="W21" s="163"/>
      <c r="X21" s="163"/>
      <c r="Y21" s="163"/>
      <c r="Z21" s="163"/>
      <c r="AA21" s="163"/>
    </row>
    <row r="22" spans="1:27" s="202" customFormat="1" ht="39" customHeight="1">
      <c r="A22" s="201"/>
      <c r="B22" s="216" t="str">
        <f>'Transmission and distribution'!$A$2</f>
        <v>Transmission and distribution</v>
      </c>
      <c r="C22" s="216" t="str">
        <f aca="true" ca="1" t="shared" si="0" ref="C22:C31">HYPERLINK("["&amp;SUBSTITUTE(SUBSTITUTE(LEFT(CELL("filename",$A$2),FIND("]",CELL("filename",$A$2))),"[",""),"]","")&amp;"]"&amp;"'"&amp;B22&amp;"'"&amp;"!A1","Goto")</f>
        <v>Goto</v>
      </c>
      <c r="D22" s="449" t="s">
        <v>542</v>
      </c>
      <c r="E22" s="449"/>
      <c r="F22" s="449"/>
      <c r="G22" s="449"/>
      <c r="H22" s="449"/>
      <c r="I22" s="152"/>
      <c r="J22" s="150"/>
      <c r="K22" s="152"/>
      <c r="L22" s="152"/>
      <c r="M22" s="152"/>
      <c r="N22" s="152"/>
      <c r="O22" s="152"/>
      <c r="P22" s="152"/>
      <c r="Q22" s="152"/>
      <c r="R22" s="152"/>
      <c r="S22" s="163"/>
      <c r="T22" s="163"/>
      <c r="U22" s="163"/>
      <c r="V22" s="163"/>
      <c r="W22" s="163"/>
      <c r="X22" s="163"/>
      <c r="Y22" s="163"/>
      <c r="Z22" s="163"/>
      <c r="AA22" s="163"/>
    </row>
    <row r="23" spans="1:27" s="202" customFormat="1" ht="25.5" customHeight="1">
      <c r="A23" s="201"/>
      <c r="B23" s="216" t="str">
        <f>'Water supply'!$A$2</f>
        <v>Water supply</v>
      </c>
      <c r="C23" s="216" t="str">
        <f ca="1" t="shared" si="0"/>
        <v>Goto</v>
      </c>
      <c r="D23" s="449" t="s">
        <v>543</v>
      </c>
      <c r="E23" s="449"/>
      <c r="F23" s="449"/>
      <c r="G23" s="449"/>
      <c r="H23" s="449"/>
      <c r="I23" s="152"/>
      <c r="J23" s="150"/>
      <c r="K23" s="152"/>
      <c r="L23" s="152"/>
      <c r="M23" s="152"/>
      <c r="N23" s="152"/>
      <c r="O23" s="152"/>
      <c r="P23" s="152"/>
      <c r="Q23" s="152"/>
      <c r="R23" s="152"/>
      <c r="S23" s="163"/>
      <c r="T23" s="163"/>
      <c r="U23" s="163"/>
      <c r="V23" s="163"/>
      <c r="W23" s="163"/>
      <c r="X23" s="163"/>
      <c r="Y23" s="163"/>
      <c r="Z23" s="163"/>
      <c r="AA23" s="163"/>
    </row>
    <row r="24" spans="1:27" s="202" customFormat="1" ht="24" customHeight="1">
      <c r="A24" s="201"/>
      <c r="B24" s="216" t="str">
        <f>'Water treatment'!$A$2</f>
        <v>Water treatment</v>
      </c>
      <c r="C24" s="216" t="str">
        <f ca="1" t="shared" si="0"/>
        <v>Goto</v>
      </c>
      <c r="D24" s="449" t="s">
        <v>544</v>
      </c>
      <c r="E24" s="449"/>
      <c r="F24" s="449"/>
      <c r="G24" s="449"/>
      <c r="H24" s="449"/>
      <c r="I24" s="152"/>
      <c r="J24" s="150"/>
      <c r="K24" s="152"/>
      <c r="L24" s="152"/>
      <c r="M24" s="152"/>
      <c r="N24" s="152"/>
      <c r="O24" s="152"/>
      <c r="P24" s="152"/>
      <c r="Q24" s="152"/>
      <c r="R24" s="152"/>
      <c r="S24" s="163"/>
      <c r="T24" s="163"/>
      <c r="U24" s="163"/>
      <c r="V24" s="163"/>
      <c r="W24" s="163"/>
      <c r="X24" s="163"/>
      <c r="Y24" s="163"/>
      <c r="Z24" s="163"/>
      <c r="AA24" s="163"/>
    </row>
    <row r="25" spans="1:27" s="202" customFormat="1" ht="99" customHeight="1">
      <c r="A25" s="201"/>
      <c r="B25" s="216" t="str">
        <f>'Material use'!$A$2</f>
        <v>Material use</v>
      </c>
      <c r="C25" s="216" t="str">
        <f ca="1" t="shared" si="0"/>
        <v>Goto</v>
      </c>
      <c r="D25" s="449" t="s">
        <v>545</v>
      </c>
      <c r="E25" s="449"/>
      <c r="F25" s="449"/>
      <c r="G25" s="449"/>
      <c r="H25" s="449"/>
      <c r="I25" s="152"/>
      <c r="J25" s="150"/>
      <c r="K25" s="152"/>
      <c r="L25" s="152"/>
      <c r="M25" s="152"/>
      <c r="N25" s="152"/>
      <c r="O25" s="152"/>
      <c r="P25" s="152"/>
      <c r="Q25" s="152"/>
      <c r="R25" s="152"/>
      <c r="S25" s="163"/>
      <c r="T25" s="163"/>
      <c r="U25" s="163"/>
      <c r="V25" s="163"/>
      <c r="W25" s="163"/>
      <c r="X25" s="163"/>
      <c r="Y25" s="163"/>
      <c r="Z25" s="163"/>
      <c r="AA25" s="163"/>
    </row>
    <row r="26" spans="1:27" s="202" customFormat="1" ht="20.25" customHeight="1">
      <c r="A26" s="201"/>
      <c r="B26" s="216" t="str">
        <f>'Waste disposal'!$A$2</f>
        <v>Waste disposal</v>
      </c>
      <c r="C26" s="216" t="str">
        <f ca="1" t="shared" si="0"/>
        <v>Goto</v>
      </c>
      <c r="D26" s="449" t="s">
        <v>546</v>
      </c>
      <c r="E26" s="449"/>
      <c r="F26" s="449"/>
      <c r="G26" s="449"/>
      <c r="H26" s="449"/>
      <c r="I26" s="152"/>
      <c r="J26" s="150"/>
      <c r="K26" s="152"/>
      <c r="L26" s="152"/>
      <c r="M26" s="152"/>
      <c r="N26" s="152"/>
      <c r="O26" s="152"/>
      <c r="P26" s="152"/>
      <c r="Q26" s="152"/>
      <c r="R26" s="152"/>
      <c r="S26" s="163"/>
      <c r="T26" s="163"/>
      <c r="U26" s="163"/>
      <c r="V26" s="163"/>
      <c r="W26" s="163"/>
      <c r="X26" s="163"/>
      <c r="Y26" s="163"/>
      <c r="Z26" s="163"/>
      <c r="AA26" s="163"/>
    </row>
    <row r="27" spans="1:27" s="202" customFormat="1" ht="30.75" customHeight="1">
      <c r="A27" s="201"/>
      <c r="B27" s="216" t="str">
        <f>'Business travel- air'!$A$2</f>
        <v>Business travel- air</v>
      </c>
      <c r="C27" s="216" t="str">
        <f ca="1" t="shared" si="0"/>
        <v>Goto</v>
      </c>
      <c r="D27" s="449" t="s">
        <v>519</v>
      </c>
      <c r="E27" s="449"/>
      <c r="F27" s="449"/>
      <c r="G27" s="449"/>
      <c r="H27" s="449"/>
      <c r="I27" s="152"/>
      <c r="J27" s="150"/>
      <c r="K27" s="152"/>
      <c r="L27" s="152"/>
      <c r="M27" s="152"/>
      <c r="N27" s="152"/>
      <c r="O27" s="152"/>
      <c r="P27" s="152"/>
      <c r="Q27" s="152"/>
      <c r="R27" s="152"/>
      <c r="S27" s="163"/>
      <c r="T27" s="163"/>
      <c r="U27" s="163"/>
      <c r="V27" s="163"/>
      <c r="W27" s="163"/>
      <c r="X27" s="163"/>
      <c r="Y27" s="163"/>
      <c r="Z27" s="163"/>
      <c r="AA27" s="163"/>
    </row>
    <row r="28" spans="1:27" s="202" customFormat="1" ht="32.25" customHeight="1">
      <c r="A28" s="201"/>
      <c r="B28" s="216" t="str">
        <f>'Business travel- sea'!$A$2</f>
        <v>Business travel- sea</v>
      </c>
      <c r="C28" s="216" t="str">
        <f ca="1" t="shared" si="0"/>
        <v>Goto</v>
      </c>
      <c r="D28" s="449" t="s">
        <v>547</v>
      </c>
      <c r="E28" s="449"/>
      <c r="F28" s="449"/>
      <c r="G28" s="449"/>
      <c r="H28" s="449"/>
      <c r="I28" s="152"/>
      <c r="J28" s="150"/>
      <c r="K28" s="152"/>
      <c r="L28" s="152"/>
      <c r="M28" s="152"/>
      <c r="N28" s="152"/>
      <c r="O28" s="152"/>
      <c r="P28" s="152"/>
      <c r="Q28" s="152"/>
      <c r="R28" s="152"/>
      <c r="S28" s="163"/>
      <c r="T28" s="163"/>
      <c r="U28" s="163"/>
      <c r="V28" s="163"/>
      <c r="W28" s="163"/>
      <c r="X28" s="163"/>
      <c r="Y28" s="163"/>
      <c r="Z28" s="163"/>
      <c r="AA28" s="163"/>
    </row>
    <row r="29" spans="1:27" s="202" customFormat="1" ht="38.25" customHeight="1">
      <c r="A29" s="201"/>
      <c r="B29" s="216" t="str">
        <f>'Business travel- land'!$A$2</f>
        <v>Business travel- land</v>
      </c>
      <c r="C29" s="216" t="str">
        <f ca="1" t="shared" si="0"/>
        <v>Goto</v>
      </c>
      <c r="D29" s="449" t="s">
        <v>548</v>
      </c>
      <c r="E29" s="449"/>
      <c r="F29" s="449"/>
      <c r="G29" s="449"/>
      <c r="H29" s="449"/>
      <c r="I29" s="152"/>
      <c r="J29" s="150"/>
      <c r="K29" s="152"/>
      <c r="L29" s="152"/>
      <c r="M29" s="152"/>
      <c r="N29" s="152"/>
      <c r="O29" s="152"/>
      <c r="P29" s="152"/>
      <c r="Q29" s="152"/>
      <c r="R29" s="152"/>
      <c r="S29" s="163"/>
      <c r="T29" s="163"/>
      <c r="U29" s="163"/>
      <c r="V29" s="163"/>
      <c r="W29" s="163"/>
      <c r="X29" s="163"/>
      <c r="Y29" s="163"/>
      <c r="Z29" s="163"/>
      <c r="AA29" s="163"/>
    </row>
    <row r="30" spans="1:27" s="202" customFormat="1" ht="39" customHeight="1">
      <c r="A30" s="201"/>
      <c r="B30" s="216" t="str">
        <f>'Freighting goods'!$A$2</f>
        <v>Freighting goods</v>
      </c>
      <c r="C30" s="216" t="str">
        <f ca="1" t="shared" si="0"/>
        <v>Goto</v>
      </c>
      <c r="D30" s="449" t="s">
        <v>549</v>
      </c>
      <c r="E30" s="449"/>
      <c r="F30" s="449"/>
      <c r="G30" s="449"/>
      <c r="H30" s="449"/>
      <c r="I30" s="152"/>
      <c r="J30" s="150"/>
      <c r="K30" s="152"/>
      <c r="L30" s="152"/>
      <c r="M30" s="152"/>
      <c r="N30" s="152"/>
      <c r="O30" s="152"/>
      <c r="P30" s="152"/>
      <c r="Q30" s="152"/>
      <c r="R30" s="152"/>
      <c r="S30" s="163"/>
      <c r="T30" s="163"/>
      <c r="U30" s="163"/>
      <c r="V30" s="163"/>
      <c r="W30" s="163"/>
      <c r="X30" s="163"/>
      <c r="Y30" s="163"/>
      <c r="Z30" s="163"/>
      <c r="AA30" s="163"/>
    </row>
    <row r="31" spans="1:27" s="202" customFormat="1" ht="45.75" customHeight="1">
      <c r="A31" s="201"/>
      <c r="B31" s="216" t="str">
        <f>'Managed assets- vehicles'!$A$2</f>
        <v>Managed assets- vehicles</v>
      </c>
      <c r="C31" s="216" t="str">
        <f ca="1" t="shared" si="0"/>
        <v>Goto</v>
      </c>
      <c r="D31" s="449" t="s">
        <v>550</v>
      </c>
      <c r="E31" s="449"/>
      <c r="F31" s="449"/>
      <c r="G31" s="449"/>
      <c r="H31" s="449"/>
      <c r="I31" s="152"/>
      <c r="J31" s="150"/>
      <c r="K31" s="152"/>
      <c r="L31" s="152"/>
      <c r="M31" s="152"/>
      <c r="N31" s="152"/>
      <c r="O31" s="152"/>
      <c r="P31" s="152"/>
      <c r="Q31" s="152"/>
      <c r="R31" s="152"/>
      <c r="S31" s="163"/>
      <c r="T31" s="163"/>
      <c r="U31" s="163"/>
      <c r="V31" s="163"/>
      <c r="W31" s="163"/>
      <c r="X31" s="163"/>
      <c r="Y31" s="163"/>
      <c r="Z31" s="163"/>
      <c r="AA31" s="163"/>
    </row>
    <row r="32" spans="1:27" s="202" customFormat="1" ht="14.25">
      <c r="A32" s="201"/>
      <c r="B32" s="203"/>
      <c r="C32" s="203"/>
      <c r="D32" s="166"/>
      <c r="E32" s="166"/>
      <c r="F32" s="169"/>
      <c r="G32" s="166"/>
      <c r="H32" s="166"/>
      <c r="I32" s="152"/>
      <c r="J32" s="150"/>
      <c r="K32" s="152"/>
      <c r="L32" s="152"/>
      <c r="M32" s="152"/>
      <c r="N32" s="152"/>
      <c r="O32" s="152"/>
      <c r="P32" s="152"/>
      <c r="Q32" s="152"/>
      <c r="R32" s="152"/>
      <c r="S32" s="163"/>
      <c r="T32" s="163"/>
      <c r="U32" s="163"/>
      <c r="V32" s="163"/>
      <c r="W32" s="163"/>
      <c r="X32" s="163"/>
      <c r="Y32" s="163"/>
      <c r="Z32" s="163"/>
      <c r="AA32" s="163"/>
    </row>
    <row r="33" spans="1:27" s="202" customFormat="1" ht="14.25">
      <c r="A33" s="201"/>
      <c r="B33" s="142" t="s">
        <v>169</v>
      </c>
      <c r="C33" s="211"/>
      <c r="D33" s="167"/>
      <c r="E33" s="167"/>
      <c r="F33" s="167"/>
      <c r="G33" s="167"/>
      <c r="H33" s="167"/>
      <c r="I33" s="152"/>
      <c r="J33" s="150"/>
      <c r="K33" s="152"/>
      <c r="L33" s="152"/>
      <c r="M33" s="152"/>
      <c r="N33" s="152"/>
      <c r="O33" s="152"/>
      <c r="P33" s="152"/>
      <c r="Q33" s="152"/>
      <c r="R33" s="152"/>
      <c r="S33" s="163"/>
      <c r="T33" s="163"/>
      <c r="U33" s="163"/>
      <c r="V33" s="163"/>
      <c r="W33" s="163"/>
      <c r="X33" s="163"/>
      <c r="Y33" s="163"/>
      <c r="Z33" s="163"/>
      <c r="AA33" s="163"/>
    </row>
    <row r="34" spans="1:27" s="202" customFormat="1" ht="51.75" customHeight="1">
      <c r="A34" s="201"/>
      <c r="B34" s="218" t="str">
        <f>Conversions!$A$2</f>
        <v>Conversions</v>
      </c>
      <c r="C34" s="218" t="str">
        <f ca="1">HYPERLINK("["&amp;SUBSTITUTE(SUBSTITUTE(LEFT(CELL("filename",$A$2),FIND("]",CELL("filename",$A$2))),"[",""),"]","")&amp;"]"&amp;"'"&amp;B34&amp;"'"&amp;"!A1","Goto")</f>
        <v>Goto</v>
      </c>
      <c r="D34" s="450" t="s">
        <v>551</v>
      </c>
      <c r="E34" s="450"/>
      <c r="F34" s="450"/>
      <c r="G34" s="450"/>
      <c r="H34" s="450"/>
      <c r="I34" s="152"/>
      <c r="J34" s="150"/>
      <c r="K34" s="152"/>
      <c r="L34" s="152"/>
      <c r="M34" s="152"/>
      <c r="N34" s="152"/>
      <c r="O34" s="152"/>
      <c r="P34" s="152"/>
      <c r="Q34" s="152"/>
      <c r="R34" s="152"/>
      <c r="S34" s="163"/>
      <c r="T34" s="163"/>
      <c r="U34" s="163"/>
      <c r="V34" s="163"/>
      <c r="W34" s="163"/>
      <c r="X34" s="163"/>
      <c r="Y34" s="163"/>
      <c r="Z34" s="163"/>
      <c r="AA34" s="163"/>
    </row>
    <row r="35" spans="1:27" s="202" customFormat="1" ht="27.75" customHeight="1">
      <c r="A35" s="201"/>
      <c r="B35" s="218" t="str">
        <f>'Fuel properties'!$A$2</f>
        <v>Fuel properties</v>
      </c>
      <c r="C35" s="218" t="str">
        <f ca="1">HYPERLINK("["&amp;SUBSTITUTE(SUBSTITUTE(LEFT(CELL("filename",$A$2),FIND("]",CELL("filename",$A$2))),"[",""),"]","")&amp;"]"&amp;"'"&amp;B35&amp;"'"&amp;"!A1","Goto")</f>
        <v>Goto</v>
      </c>
      <c r="D35" s="450" t="s">
        <v>552</v>
      </c>
      <c r="E35" s="450"/>
      <c r="F35" s="450"/>
      <c r="G35" s="450"/>
      <c r="H35" s="450"/>
      <c r="I35" s="152"/>
      <c r="J35" s="150"/>
      <c r="K35" s="152"/>
      <c r="L35" s="152"/>
      <c r="M35" s="152"/>
      <c r="N35" s="152"/>
      <c r="O35" s="152"/>
      <c r="P35" s="152"/>
      <c r="Q35" s="152"/>
      <c r="R35" s="152"/>
      <c r="S35" s="163"/>
      <c r="T35" s="163"/>
      <c r="U35" s="163"/>
      <c r="V35" s="163"/>
      <c r="W35" s="163"/>
      <c r="X35" s="163"/>
      <c r="Y35" s="163"/>
      <c r="Z35" s="163"/>
      <c r="AA35" s="163"/>
    </row>
    <row r="36" spans="10:27" s="152" customFormat="1" ht="14.25">
      <c r="J36" s="150"/>
      <c r="S36" s="163"/>
      <c r="T36" s="163"/>
      <c r="U36" s="163"/>
      <c r="V36" s="163"/>
      <c r="W36" s="163"/>
      <c r="X36" s="163"/>
      <c r="Y36" s="163"/>
      <c r="Z36" s="163"/>
      <c r="AA36" s="163"/>
    </row>
    <row r="37" spans="10:27" s="152" customFormat="1" ht="14.25">
      <c r="J37" s="150"/>
      <c r="S37" s="163"/>
      <c r="T37" s="163"/>
      <c r="U37" s="163"/>
      <c r="V37" s="163"/>
      <c r="W37" s="163"/>
      <c r="X37" s="163"/>
      <c r="Y37" s="163"/>
      <c r="Z37" s="163"/>
      <c r="AA37" s="163"/>
    </row>
    <row r="38" spans="10:27" s="152" customFormat="1" ht="14.25">
      <c r="J38" s="150"/>
      <c r="S38" s="163"/>
      <c r="T38" s="163"/>
      <c r="U38" s="163"/>
      <c r="V38" s="163"/>
      <c r="W38" s="163"/>
      <c r="X38" s="163"/>
      <c r="Y38" s="163"/>
      <c r="Z38" s="163"/>
      <c r="AA38" s="163"/>
    </row>
    <row r="39" spans="10:27" s="152" customFormat="1" ht="14.25">
      <c r="J39" s="150"/>
      <c r="S39" s="163"/>
      <c r="T39" s="163"/>
      <c r="U39" s="163"/>
      <c r="V39" s="163"/>
      <c r="W39" s="163"/>
      <c r="X39" s="163"/>
      <c r="Y39" s="163"/>
      <c r="Z39" s="163"/>
      <c r="AA39" s="163"/>
    </row>
    <row r="40" spans="10:27" s="152" customFormat="1" ht="14.25">
      <c r="J40" s="150"/>
      <c r="S40" s="163"/>
      <c r="T40" s="163"/>
      <c r="U40" s="163"/>
      <c r="V40" s="163"/>
      <c r="W40" s="163"/>
      <c r="X40" s="163"/>
      <c r="Y40" s="163"/>
      <c r="Z40" s="163"/>
      <c r="AA40" s="163"/>
    </row>
    <row r="41" spans="10:27" s="152" customFormat="1" ht="14.25">
      <c r="J41" s="150"/>
      <c r="S41" s="163"/>
      <c r="T41" s="163"/>
      <c r="U41" s="163"/>
      <c r="V41" s="163"/>
      <c r="W41" s="163"/>
      <c r="X41" s="163"/>
      <c r="Y41" s="163"/>
      <c r="Z41" s="163"/>
      <c r="AA41" s="163"/>
    </row>
    <row r="42" spans="10:27" s="152" customFormat="1" ht="14.25">
      <c r="J42" s="150"/>
      <c r="S42" s="163"/>
      <c r="T42" s="163"/>
      <c r="U42" s="163"/>
      <c r="V42" s="163"/>
      <c r="W42" s="163"/>
      <c r="X42" s="163"/>
      <c r="Y42" s="163"/>
      <c r="Z42" s="163"/>
      <c r="AA42" s="163"/>
    </row>
    <row r="43" spans="10:27" s="152" customFormat="1" ht="14.25">
      <c r="J43" s="150"/>
      <c r="S43" s="163"/>
      <c r="T43" s="163"/>
      <c r="U43" s="163"/>
      <c r="V43" s="163"/>
      <c r="W43" s="163"/>
      <c r="X43" s="163"/>
      <c r="Y43" s="163"/>
      <c r="Z43" s="163"/>
      <c r="AA43" s="163"/>
    </row>
    <row r="44" spans="10:27" s="152" customFormat="1" ht="14.25">
      <c r="J44" s="150"/>
      <c r="S44" s="163"/>
      <c r="T44" s="163"/>
      <c r="U44" s="163"/>
      <c r="V44" s="163"/>
      <c r="W44" s="163"/>
      <c r="X44" s="163"/>
      <c r="Y44" s="163"/>
      <c r="Z44" s="163"/>
      <c r="AA44" s="163"/>
    </row>
    <row r="45" spans="10:27" s="152" customFormat="1" ht="14.25">
      <c r="J45" s="150"/>
      <c r="S45" s="163"/>
      <c r="T45" s="163"/>
      <c r="U45" s="163"/>
      <c r="V45" s="163"/>
      <c r="W45" s="163"/>
      <c r="X45" s="163"/>
      <c r="Y45" s="163"/>
      <c r="Z45" s="163"/>
      <c r="AA45" s="163"/>
    </row>
    <row r="46" spans="10:27" s="152" customFormat="1" ht="14.25">
      <c r="J46" s="150"/>
      <c r="S46" s="163"/>
      <c r="T46" s="163"/>
      <c r="U46" s="163"/>
      <c r="V46" s="163"/>
      <c r="W46" s="163"/>
      <c r="X46" s="163"/>
      <c r="Y46" s="163"/>
      <c r="Z46" s="163"/>
      <c r="AA46" s="163"/>
    </row>
    <row r="47" spans="10:27" s="152" customFormat="1" ht="14.25">
      <c r="J47" s="150"/>
      <c r="S47" s="163"/>
      <c r="T47" s="163"/>
      <c r="U47" s="163"/>
      <c r="V47" s="163"/>
      <c r="W47" s="163"/>
      <c r="X47" s="163"/>
      <c r="Y47" s="163"/>
      <c r="Z47" s="163"/>
      <c r="AA47" s="163"/>
    </row>
    <row r="48" spans="10:27" s="152" customFormat="1" ht="14.25">
      <c r="J48" s="150"/>
      <c r="S48" s="163"/>
      <c r="T48" s="163"/>
      <c r="U48" s="163"/>
      <c r="V48" s="163"/>
      <c r="W48" s="163"/>
      <c r="X48" s="163"/>
      <c r="Y48" s="163"/>
      <c r="Z48" s="163"/>
      <c r="AA48" s="163"/>
    </row>
    <row r="49" spans="10:27" s="152" customFormat="1" ht="14.25">
      <c r="J49" s="150"/>
      <c r="S49" s="163"/>
      <c r="T49" s="163"/>
      <c r="U49" s="163"/>
      <c r="V49" s="163"/>
      <c r="W49" s="163"/>
      <c r="X49" s="163"/>
      <c r="Y49" s="163"/>
      <c r="Z49" s="163"/>
      <c r="AA49" s="163"/>
    </row>
    <row r="50" spans="10:27" s="152" customFormat="1" ht="14.25">
      <c r="J50" s="150"/>
      <c r="S50" s="163"/>
      <c r="T50" s="163"/>
      <c r="U50" s="163"/>
      <c r="V50" s="163"/>
      <c r="W50" s="163"/>
      <c r="X50" s="163"/>
      <c r="Y50" s="163"/>
      <c r="Z50" s="163"/>
      <c r="AA50" s="163"/>
    </row>
    <row r="51" spans="10:27" s="152" customFormat="1" ht="14.25">
      <c r="J51" s="150"/>
      <c r="S51" s="163"/>
      <c r="T51" s="163"/>
      <c r="U51" s="163"/>
      <c r="V51" s="163"/>
      <c r="W51" s="163"/>
      <c r="X51" s="163"/>
      <c r="Y51" s="163"/>
      <c r="Z51" s="163"/>
      <c r="AA51" s="163"/>
    </row>
    <row r="52" spans="10:27" s="152" customFormat="1" ht="14.25">
      <c r="J52" s="150"/>
      <c r="S52" s="163"/>
      <c r="T52" s="163"/>
      <c r="U52" s="163"/>
      <c r="V52" s="163"/>
      <c r="W52" s="163"/>
      <c r="X52" s="163"/>
      <c r="Y52" s="163"/>
      <c r="Z52" s="163"/>
      <c r="AA52" s="163"/>
    </row>
    <row r="53" spans="10:27" s="152" customFormat="1" ht="14.25">
      <c r="J53" s="150"/>
      <c r="S53" s="163"/>
      <c r="T53" s="163"/>
      <c r="U53" s="163"/>
      <c r="V53" s="163"/>
      <c r="W53" s="163"/>
      <c r="X53" s="163"/>
      <c r="Y53" s="163"/>
      <c r="Z53" s="163"/>
      <c r="AA53" s="163"/>
    </row>
    <row r="54" spans="10:27" s="152" customFormat="1" ht="14.25">
      <c r="J54" s="150"/>
      <c r="S54" s="163"/>
      <c r="T54" s="163"/>
      <c r="U54" s="163"/>
      <c r="V54" s="163"/>
      <c r="W54" s="163"/>
      <c r="X54" s="163"/>
      <c r="Y54" s="163"/>
      <c r="Z54" s="163"/>
      <c r="AA54" s="163"/>
    </row>
    <row r="55" spans="10:27" s="152" customFormat="1" ht="14.25">
      <c r="J55" s="150"/>
      <c r="S55" s="163"/>
      <c r="T55" s="163"/>
      <c r="U55" s="163"/>
      <c r="V55" s="163"/>
      <c r="W55" s="163"/>
      <c r="X55" s="163"/>
      <c r="Y55" s="163"/>
      <c r="Z55" s="163"/>
      <c r="AA55" s="163"/>
    </row>
    <row r="56" spans="10:27" s="152" customFormat="1" ht="14.25">
      <c r="J56" s="150"/>
      <c r="S56" s="163"/>
      <c r="T56" s="163"/>
      <c r="U56" s="163"/>
      <c r="V56" s="163"/>
      <c r="W56" s="163"/>
      <c r="X56" s="163"/>
      <c r="Y56" s="163"/>
      <c r="Z56" s="163"/>
      <c r="AA56" s="163"/>
    </row>
    <row r="57" spans="10:27" s="152" customFormat="1" ht="14.25">
      <c r="J57" s="150"/>
      <c r="S57" s="163"/>
      <c r="T57" s="163"/>
      <c r="U57" s="163"/>
      <c r="V57" s="163"/>
      <c r="W57" s="163"/>
      <c r="X57" s="163"/>
      <c r="Y57" s="163"/>
      <c r="Z57" s="163"/>
      <c r="AA57" s="163"/>
    </row>
    <row r="58" spans="10:27" s="152" customFormat="1" ht="14.25">
      <c r="J58" s="150"/>
      <c r="S58" s="163"/>
      <c r="T58" s="163"/>
      <c r="U58" s="163"/>
      <c r="V58" s="163"/>
      <c r="W58" s="163"/>
      <c r="X58" s="163"/>
      <c r="Y58" s="163"/>
      <c r="Z58" s="163"/>
      <c r="AA58" s="163"/>
    </row>
    <row r="59" spans="10:27" s="152" customFormat="1" ht="14.25">
      <c r="J59" s="150"/>
      <c r="S59" s="163"/>
      <c r="T59" s="163"/>
      <c r="U59" s="163"/>
      <c r="V59" s="163"/>
      <c r="W59" s="163"/>
      <c r="X59" s="163"/>
      <c r="Y59" s="163"/>
      <c r="Z59" s="163"/>
      <c r="AA59" s="163"/>
    </row>
    <row r="60" spans="10:27" s="152" customFormat="1" ht="14.25">
      <c r="J60" s="150"/>
      <c r="S60" s="163"/>
      <c r="T60" s="163"/>
      <c r="U60" s="163"/>
      <c r="V60" s="163"/>
      <c r="W60" s="163"/>
      <c r="X60" s="163"/>
      <c r="Y60" s="163"/>
      <c r="Z60" s="163"/>
      <c r="AA60" s="163"/>
    </row>
    <row r="61" spans="10:27" s="152" customFormat="1" ht="14.25">
      <c r="J61" s="150"/>
      <c r="S61" s="163"/>
      <c r="T61" s="163"/>
      <c r="U61" s="163"/>
      <c r="V61" s="163"/>
      <c r="W61" s="163"/>
      <c r="X61" s="163"/>
      <c r="Y61" s="163"/>
      <c r="Z61" s="163"/>
      <c r="AA61" s="163"/>
    </row>
    <row r="62" spans="10:27" s="152" customFormat="1" ht="14.25">
      <c r="J62" s="150"/>
      <c r="S62" s="163"/>
      <c r="T62" s="163"/>
      <c r="U62" s="163"/>
      <c r="V62" s="163"/>
      <c r="W62" s="163"/>
      <c r="X62" s="163"/>
      <c r="Y62" s="163"/>
      <c r="Z62" s="163"/>
      <c r="AA62" s="163"/>
    </row>
    <row r="63" spans="10:27" s="152" customFormat="1" ht="14.25">
      <c r="J63" s="150"/>
      <c r="S63" s="163"/>
      <c r="T63" s="163"/>
      <c r="U63" s="163"/>
      <c r="V63" s="163"/>
      <c r="W63" s="163"/>
      <c r="X63" s="163"/>
      <c r="Y63" s="163"/>
      <c r="Z63" s="163"/>
      <c r="AA63" s="163"/>
    </row>
    <row r="64" spans="10:27" s="152" customFormat="1" ht="14.25">
      <c r="J64" s="150"/>
      <c r="S64" s="163"/>
      <c r="T64" s="163"/>
      <c r="U64" s="163"/>
      <c r="V64" s="163"/>
      <c r="W64" s="163"/>
      <c r="X64" s="163"/>
      <c r="Y64" s="163"/>
      <c r="Z64" s="163"/>
      <c r="AA64" s="163"/>
    </row>
    <row r="65" spans="10:27" s="152" customFormat="1" ht="14.25">
      <c r="J65" s="150"/>
      <c r="S65" s="163"/>
      <c r="T65" s="163"/>
      <c r="U65" s="163"/>
      <c r="V65" s="163"/>
      <c r="W65" s="163"/>
      <c r="X65" s="163"/>
      <c r="Y65" s="163"/>
      <c r="Z65" s="163"/>
      <c r="AA65" s="163"/>
    </row>
    <row r="66" spans="10:27" s="152" customFormat="1" ht="14.25">
      <c r="J66" s="150"/>
      <c r="S66" s="163"/>
      <c r="T66" s="163"/>
      <c r="U66" s="163"/>
      <c r="V66" s="163"/>
      <c r="W66" s="163"/>
      <c r="X66" s="163"/>
      <c r="Y66" s="163"/>
      <c r="Z66" s="163"/>
      <c r="AA66" s="163"/>
    </row>
    <row r="67" spans="10:27" s="152" customFormat="1" ht="14.25">
      <c r="J67" s="150"/>
      <c r="S67" s="163"/>
      <c r="T67" s="163"/>
      <c r="U67" s="163"/>
      <c r="V67" s="163"/>
      <c r="W67" s="163"/>
      <c r="X67" s="163"/>
      <c r="Y67" s="163"/>
      <c r="Z67" s="163"/>
      <c r="AA67" s="163"/>
    </row>
    <row r="68" spans="10:27" s="152" customFormat="1" ht="14.25">
      <c r="J68" s="150"/>
      <c r="S68" s="163"/>
      <c r="T68" s="163"/>
      <c r="U68" s="163"/>
      <c r="V68" s="163"/>
      <c r="W68" s="163"/>
      <c r="X68" s="163"/>
      <c r="Y68" s="163"/>
      <c r="Z68" s="163"/>
      <c r="AA68" s="163"/>
    </row>
    <row r="69" spans="10:27" s="152" customFormat="1" ht="14.25">
      <c r="J69" s="150"/>
      <c r="S69" s="163"/>
      <c r="T69" s="163"/>
      <c r="U69" s="163"/>
      <c r="V69" s="163"/>
      <c r="W69" s="163"/>
      <c r="X69" s="163"/>
      <c r="Y69" s="163"/>
      <c r="Z69" s="163"/>
      <c r="AA69" s="163"/>
    </row>
    <row r="70" spans="10:27" s="152" customFormat="1" ht="14.25">
      <c r="J70" s="150"/>
      <c r="S70" s="163"/>
      <c r="T70" s="163"/>
      <c r="U70" s="163"/>
      <c r="V70" s="163"/>
      <c r="W70" s="163"/>
      <c r="X70" s="163"/>
      <c r="Y70" s="163"/>
      <c r="Z70" s="163"/>
      <c r="AA70" s="163"/>
    </row>
    <row r="71" spans="10:27" s="152" customFormat="1" ht="14.25">
      <c r="J71" s="150"/>
      <c r="S71" s="163"/>
      <c r="T71" s="163"/>
      <c r="U71" s="163"/>
      <c r="V71" s="163"/>
      <c r="W71" s="163"/>
      <c r="X71" s="163"/>
      <c r="Y71" s="163"/>
      <c r="Z71" s="163"/>
      <c r="AA71" s="163"/>
    </row>
    <row r="72" spans="10:27" s="152" customFormat="1" ht="14.25">
      <c r="J72" s="150"/>
      <c r="S72" s="163"/>
      <c r="T72" s="163"/>
      <c r="U72" s="163"/>
      <c r="V72" s="163"/>
      <c r="W72" s="163"/>
      <c r="X72" s="163"/>
      <c r="Y72" s="163"/>
      <c r="Z72" s="163"/>
      <c r="AA72" s="163"/>
    </row>
    <row r="73" spans="10:27" s="152" customFormat="1" ht="14.25">
      <c r="J73" s="150"/>
      <c r="S73" s="163"/>
      <c r="T73" s="163"/>
      <c r="U73" s="163"/>
      <c r="V73" s="163"/>
      <c r="W73" s="163"/>
      <c r="X73" s="163"/>
      <c r="Y73" s="163"/>
      <c r="Z73" s="163"/>
      <c r="AA73" s="163"/>
    </row>
    <row r="74" spans="10:27" s="152" customFormat="1" ht="14.25">
      <c r="J74" s="150"/>
      <c r="S74" s="163"/>
      <c r="T74" s="163"/>
      <c r="U74" s="163"/>
      <c r="V74" s="163"/>
      <c r="W74" s="163"/>
      <c r="X74" s="163"/>
      <c r="Y74" s="163"/>
      <c r="Z74" s="163"/>
      <c r="AA74" s="163"/>
    </row>
    <row r="75" spans="10:27" s="152" customFormat="1" ht="14.25">
      <c r="J75" s="150"/>
      <c r="S75" s="163"/>
      <c r="T75" s="163"/>
      <c r="U75" s="163"/>
      <c r="V75" s="163"/>
      <c r="W75" s="163"/>
      <c r="X75" s="163"/>
      <c r="Y75" s="163"/>
      <c r="Z75" s="163"/>
      <c r="AA75" s="163"/>
    </row>
    <row r="76" spans="10:27" s="152" customFormat="1" ht="14.25">
      <c r="J76" s="150"/>
      <c r="S76" s="163"/>
      <c r="T76" s="163"/>
      <c r="U76" s="163"/>
      <c r="V76" s="163"/>
      <c r="W76" s="163"/>
      <c r="X76" s="163"/>
      <c r="Y76" s="163"/>
      <c r="Z76" s="163"/>
      <c r="AA76" s="163"/>
    </row>
    <row r="77" spans="10:27" s="152" customFormat="1" ht="14.25">
      <c r="J77" s="150"/>
      <c r="S77" s="163"/>
      <c r="T77" s="163"/>
      <c r="U77" s="163"/>
      <c r="V77" s="163"/>
      <c r="W77" s="163"/>
      <c r="X77" s="163"/>
      <c r="Y77" s="163"/>
      <c r="Z77" s="163"/>
      <c r="AA77" s="163"/>
    </row>
    <row r="78" spans="10:27" s="152" customFormat="1" ht="14.25">
      <c r="J78" s="150"/>
      <c r="S78" s="163"/>
      <c r="T78" s="163"/>
      <c r="U78" s="163"/>
      <c r="V78" s="163"/>
      <c r="W78" s="163"/>
      <c r="X78" s="163"/>
      <c r="Y78" s="163"/>
      <c r="Z78" s="163"/>
      <c r="AA78" s="163"/>
    </row>
    <row r="79" spans="10:27" s="152" customFormat="1" ht="14.25">
      <c r="J79" s="150"/>
      <c r="S79" s="163"/>
      <c r="T79" s="163"/>
      <c r="U79" s="163"/>
      <c r="V79" s="163"/>
      <c r="W79" s="163"/>
      <c r="X79" s="163"/>
      <c r="Y79" s="163"/>
      <c r="Z79" s="163"/>
      <c r="AA79" s="163"/>
    </row>
    <row r="80" spans="10:27" s="152" customFormat="1" ht="14.25">
      <c r="J80" s="150"/>
      <c r="S80" s="163"/>
      <c r="T80" s="163"/>
      <c r="U80" s="163"/>
      <c r="V80" s="163"/>
      <c r="W80" s="163"/>
      <c r="X80" s="163"/>
      <c r="Y80" s="163"/>
      <c r="Z80" s="163"/>
      <c r="AA80" s="163"/>
    </row>
    <row r="81" spans="10:27" s="152" customFormat="1" ht="14.25">
      <c r="J81" s="150"/>
      <c r="S81" s="163"/>
      <c r="T81" s="163"/>
      <c r="U81" s="163"/>
      <c r="V81" s="163"/>
      <c r="W81" s="163"/>
      <c r="X81" s="163"/>
      <c r="Y81" s="163"/>
      <c r="Z81" s="163"/>
      <c r="AA81" s="163"/>
    </row>
    <row r="82" spans="10:27" s="152" customFormat="1" ht="14.25">
      <c r="J82" s="150"/>
      <c r="S82" s="163"/>
      <c r="T82" s="163"/>
      <c r="U82" s="163"/>
      <c r="V82" s="163"/>
      <c r="W82" s="163"/>
      <c r="X82" s="163"/>
      <c r="Y82" s="163"/>
      <c r="Z82" s="163"/>
      <c r="AA82" s="163"/>
    </row>
    <row r="83" spans="10:27" s="152" customFormat="1" ht="14.25">
      <c r="J83" s="150"/>
      <c r="S83" s="163"/>
      <c r="T83" s="163"/>
      <c r="U83" s="163"/>
      <c r="V83" s="163"/>
      <c r="W83" s="163"/>
      <c r="X83" s="163"/>
      <c r="Y83" s="163"/>
      <c r="Z83" s="163"/>
      <c r="AA83" s="163"/>
    </row>
    <row r="84" spans="10:27" s="152" customFormat="1" ht="14.25">
      <c r="J84" s="150"/>
      <c r="S84" s="163"/>
      <c r="T84" s="163"/>
      <c r="U84" s="163"/>
      <c r="V84" s="163"/>
      <c r="W84" s="163"/>
      <c r="X84" s="163"/>
      <c r="Y84" s="163"/>
      <c r="Z84" s="163"/>
      <c r="AA84" s="163"/>
    </row>
    <row r="85" spans="10:27" s="152" customFormat="1" ht="14.25">
      <c r="J85" s="150"/>
      <c r="S85" s="163"/>
      <c r="T85" s="163"/>
      <c r="U85" s="163"/>
      <c r="V85" s="163"/>
      <c r="W85" s="163"/>
      <c r="X85" s="163"/>
      <c r="Y85" s="163"/>
      <c r="Z85" s="163"/>
      <c r="AA85" s="163"/>
    </row>
    <row r="86" spans="10:27" s="152" customFormat="1" ht="14.25">
      <c r="J86" s="150"/>
      <c r="S86" s="163"/>
      <c r="T86" s="163"/>
      <c r="U86" s="163"/>
      <c r="V86" s="163"/>
      <c r="W86" s="163"/>
      <c r="X86" s="163"/>
      <c r="Y86" s="163"/>
      <c r="Z86" s="163"/>
      <c r="AA86" s="163"/>
    </row>
    <row r="87" spans="10:27" s="152" customFormat="1" ht="14.25">
      <c r="J87" s="150"/>
      <c r="S87" s="163"/>
      <c r="T87" s="163"/>
      <c r="U87" s="163"/>
      <c r="V87" s="163"/>
      <c r="W87" s="163"/>
      <c r="X87" s="163"/>
      <c r="Y87" s="163"/>
      <c r="Z87" s="163"/>
      <c r="AA87" s="163"/>
    </row>
    <row r="88" spans="10:27" s="152" customFormat="1" ht="14.25">
      <c r="J88" s="150"/>
      <c r="S88" s="163"/>
      <c r="T88" s="163"/>
      <c r="U88" s="163"/>
      <c r="V88" s="163"/>
      <c r="W88" s="163"/>
      <c r="X88" s="163"/>
      <c r="Y88" s="163"/>
      <c r="Z88" s="163"/>
      <c r="AA88" s="163"/>
    </row>
    <row r="89" spans="10:27" s="152" customFormat="1" ht="14.25">
      <c r="J89" s="150"/>
      <c r="S89" s="163"/>
      <c r="T89" s="163"/>
      <c r="U89" s="163"/>
      <c r="V89" s="163"/>
      <c r="W89" s="163"/>
      <c r="X89" s="163"/>
      <c r="Y89" s="163"/>
      <c r="Z89" s="163"/>
      <c r="AA89" s="163"/>
    </row>
    <row r="90" spans="10:27" s="152" customFormat="1" ht="14.25">
      <c r="J90" s="150"/>
      <c r="S90" s="163"/>
      <c r="T90" s="163"/>
      <c r="U90" s="163"/>
      <c r="V90" s="163"/>
      <c r="W90" s="163"/>
      <c r="X90" s="163"/>
      <c r="Y90" s="163"/>
      <c r="Z90" s="163"/>
      <c r="AA90" s="163"/>
    </row>
    <row r="91" spans="10:27" s="152" customFormat="1" ht="14.25">
      <c r="J91" s="150"/>
      <c r="S91" s="163"/>
      <c r="T91" s="163"/>
      <c r="U91" s="163"/>
      <c r="V91" s="163"/>
      <c r="W91" s="163"/>
      <c r="X91" s="163"/>
      <c r="Y91" s="163"/>
      <c r="Z91" s="163"/>
      <c r="AA91" s="163"/>
    </row>
    <row r="92" spans="10:27" s="152" customFormat="1" ht="14.25">
      <c r="J92" s="150"/>
      <c r="S92" s="163"/>
      <c r="T92" s="163"/>
      <c r="U92" s="163"/>
      <c r="V92" s="163"/>
      <c r="W92" s="163"/>
      <c r="X92" s="163"/>
      <c r="Y92" s="163"/>
      <c r="Z92" s="163"/>
      <c r="AA92" s="163"/>
    </row>
    <row r="93" spans="10:27" s="152" customFormat="1" ht="14.25">
      <c r="J93" s="150"/>
      <c r="S93" s="163"/>
      <c r="T93" s="163"/>
      <c r="U93" s="163"/>
      <c r="V93" s="163"/>
      <c r="W93" s="163"/>
      <c r="X93" s="163"/>
      <c r="Y93" s="163"/>
      <c r="Z93" s="163"/>
      <c r="AA93" s="163"/>
    </row>
    <row r="94" spans="10:27" s="152" customFormat="1" ht="14.25">
      <c r="J94" s="150"/>
      <c r="S94" s="163"/>
      <c r="T94" s="163"/>
      <c r="U94" s="163"/>
      <c r="V94" s="163"/>
      <c r="W94" s="163"/>
      <c r="X94" s="163"/>
      <c r="Y94" s="163"/>
      <c r="Z94" s="163"/>
      <c r="AA94" s="163"/>
    </row>
    <row r="95" spans="10:27" s="152" customFormat="1" ht="14.25">
      <c r="J95" s="150"/>
      <c r="S95" s="163"/>
      <c r="T95" s="163"/>
      <c r="U95" s="163"/>
      <c r="V95" s="163"/>
      <c r="W95" s="163"/>
      <c r="X95" s="163"/>
      <c r="Y95" s="163"/>
      <c r="Z95" s="163"/>
      <c r="AA95" s="163"/>
    </row>
    <row r="96" spans="10:27" s="152" customFormat="1" ht="14.25">
      <c r="J96" s="150"/>
      <c r="S96" s="163"/>
      <c r="T96" s="163"/>
      <c r="U96" s="163"/>
      <c r="V96" s="163"/>
      <c r="W96" s="163"/>
      <c r="X96" s="163"/>
      <c r="Y96" s="163"/>
      <c r="Z96" s="163"/>
      <c r="AA96" s="163"/>
    </row>
    <row r="97" spans="10:27" s="152" customFormat="1" ht="14.25">
      <c r="J97" s="150"/>
      <c r="S97" s="163"/>
      <c r="T97" s="163"/>
      <c r="U97" s="163"/>
      <c r="V97" s="163"/>
      <c r="W97" s="163"/>
      <c r="X97" s="163"/>
      <c r="Y97" s="163"/>
      <c r="Z97" s="163"/>
      <c r="AA97" s="163"/>
    </row>
    <row r="98" spans="10:27" s="152" customFormat="1" ht="14.25">
      <c r="J98" s="150"/>
      <c r="S98" s="163"/>
      <c r="T98" s="163"/>
      <c r="U98" s="163"/>
      <c r="V98" s="163"/>
      <c r="W98" s="163"/>
      <c r="X98" s="163"/>
      <c r="Y98" s="163"/>
      <c r="Z98" s="163"/>
      <c r="AA98" s="163"/>
    </row>
    <row r="99" spans="10:27" s="152" customFormat="1" ht="14.25">
      <c r="J99" s="150"/>
      <c r="S99" s="163"/>
      <c r="T99" s="163"/>
      <c r="U99" s="163"/>
      <c r="V99" s="163"/>
      <c r="W99" s="163"/>
      <c r="X99" s="163"/>
      <c r="Y99" s="163"/>
      <c r="Z99" s="163"/>
      <c r="AA99" s="163"/>
    </row>
    <row r="100" spans="10:27" s="152" customFormat="1" ht="14.25">
      <c r="J100" s="150"/>
      <c r="S100" s="163"/>
      <c r="T100" s="163"/>
      <c r="U100" s="163"/>
      <c r="V100" s="163"/>
      <c r="W100" s="163"/>
      <c r="X100" s="163"/>
      <c r="Y100" s="163"/>
      <c r="Z100" s="163"/>
      <c r="AA100" s="163"/>
    </row>
    <row r="101" spans="10:27" s="152" customFormat="1" ht="14.25">
      <c r="J101" s="150"/>
      <c r="S101" s="163"/>
      <c r="T101" s="163"/>
      <c r="U101" s="163"/>
      <c r="V101" s="163"/>
      <c r="W101" s="163"/>
      <c r="X101" s="163"/>
      <c r="Y101" s="163"/>
      <c r="Z101" s="163"/>
      <c r="AA101" s="163"/>
    </row>
    <row r="102" spans="10:27" s="152" customFormat="1" ht="14.25">
      <c r="J102" s="150"/>
      <c r="S102" s="163"/>
      <c r="T102" s="163"/>
      <c r="U102" s="163"/>
      <c r="V102" s="163"/>
      <c r="W102" s="163"/>
      <c r="X102" s="163"/>
      <c r="Y102" s="163"/>
      <c r="Z102" s="163"/>
      <c r="AA102" s="163"/>
    </row>
    <row r="103" spans="10:27" s="152" customFormat="1" ht="14.25">
      <c r="J103" s="150"/>
      <c r="S103" s="163"/>
      <c r="T103" s="163"/>
      <c r="U103" s="163"/>
      <c r="V103" s="163"/>
      <c r="W103" s="163"/>
      <c r="X103" s="163"/>
      <c r="Y103" s="163"/>
      <c r="Z103" s="163"/>
      <c r="AA103" s="163"/>
    </row>
    <row r="104" spans="10:27" s="152" customFormat="1" ht="14.25">
      <c r="J104" s="150"/>
      <c r="S104" s="163"/>
      <c r="T104" s="163"/>
      <c r="U104" s="163"/>
      <c r="V104" s="163"/>
      <c r="W104" s="163"/>
      <c r="X104" s="163"/>
      <c r="Y104" s="163"/>
      <c r="Z104" s="163"/>
      <c r="AA104" s="163"/>
    </row>
    <row r="105" spans="10:27" s="152" customFormat="1" ht="14.25">
      <c r="J105" s="150"/>
      <c r="S105" s="163"/>
      <c r="T105" s="163"/>
      <c r="U105" s="163"/>
      <c r="V105" s="163"/>
      <c r="W105" s="163"/>
      <c r="X105" s="163"/>
      <c r="Y105" s="163"/>
      <c r="Z105" s="163"/>
      <c r="AA105" s="163"/>
    </row>
    <row r="106" spans="10:27" s="152" customFormat="1" ht="14.25">
      <c r="J106" s="150"/>
      <c r="S106" s="163"/>
      <c r="T106" s="163"/>
      <c r="U106" s="163"/>
      <c r="V106" s="163"/>
      <c r="W106" s="163"/>
      <c r="X106" s="163"/>
      <c r="Y106" s="163"/>
      <c r="Z106" s="163"/>
      <c r="AA106" s="163"/>
    </row>
  </sheetData>
  <sheetProtection/>
  <mergeCells count="25">
    <mergeCell ref="D15:H15"/>
    <mergeCell ref="D16:H16"/>
    <mergeCell ref="D19:H19"/>
    <mergeCell ref="D22:H22"/>
    <mergeCell ref="D35:H35"/>
    <mergeCell ref="D30:H30"/>
    <mergeCell ref="D31:H31"/>
    <mergeCell ref="D27:H27"/>
    <mergeCell ref="D28:H28"/>
    <mergeCell ref="D10:H10"/>
    <mergeCell ref="A2:G2"/>
    <mergeCell ref="A1:G1"/>
    <mergeCell ref="D13:H13"/>
    <mergeCell ref="D8:H8"/>
    <mergeCell ref="D14:H14"/>
    <mergeCell ref="O1:U1"/>
    <mergeCell ref="D25:H25"/>
    <mergeCell ref="D26:H26"/>
    <mergeCell ref="D34:H34"/>
    <mergeCell ref="B6:I6"/>
    <mergeCell ref="D23:H23"/>
    <mergeCell ref="D24:H24"/>
    <mergeCell ref="D29:H29"/>
    <mergeCell ref="H1:N1"/>
    <mergeCell ref="D9:H9"/>
  </mergeCells>
  <hyperlinks>
    <hyperlink ref="B13" location="Fuels!A1" display="Fuels "/>
    <hyperlink ref="B14" location="Bioenergy!A1" display="Bioenergy"/>
    <hyperlink ref="B15" location="'Refrigerant &amp; other'!A1" display="Refrigerant &amp; other"/>
    <hyperlink ref="B16" location="'Passenger vehicles'!A1" display="Passenger vehicles"/>
    <hyperlink ref="B19" location="'UK electricity'!A1" display="Uk electricity"/>
    <hyperlink ref="B22" location="'Transmission and distribution'!A1" display="Transmission and distribution"/>
    <hyperlink ref="B23" location="'Water supply'!A1" display="Water supply"/>
    <hyperlink ref="B24" location="'Water treatment'!A1" display="Water treatment"/>
    <hyperlink ref="B25" location="'Material use'!A1" display="Material use"/>
    <hyperlink ref="B26" location="'Waste disposal'!A1" display="Waste disposal"/>
    <hyperlink ref="B27" location="'Business travel- air'!A1" display="Business travel- air"/>
    <hyperlink ref="B28" location="'Business travel- sea'!A1" display="Business travel- sea"/>
    <hyperlink ref="B29" location="'Business travel- land'!A1" display="Business travel- land"/>
    <hyperlink ref="B30" location="'Freighting goods'!A1" display="Freighting goods"/>
    <hyperlink ref="B31" location="'Managed assets- vehicles'!A1" display="Managed assets- vehicles"/>
    <hyperlink ref="B34" location="Conversions!A1" display="Conversions"/>
    <hyperlink ref="B35" location="'Fuel properties - 2015'!A1" display="Fuel properties"/>
    <hyperlink ref="B10" location="'What''s new'!A1" display="What's new"/>
    <hyperlink ref="B9" location="Index!A1" display="Index!A1"/>
    <hyperlink ref="A3" location="Index!A1" display="Index"/>
    <hyperlink ref="B8" location="Introduction!A1" display="Introduction"/>
  </hyperlinks>
  <printOptions/>
  <pageMargins left="0.7" right="0.7" top="0.75" bottom="0.75" header="0.3" footer="0.3"/>
  <pageSetup fitToHeight="1" fitToWidth="1" horizontalDpi="600" verticalDpi="600" orientation="landscape" paperSize="9" scale="31" r:id="rId1"/>
</worksheet>
</file>

<file path=xl/worksheets/sheet20.xml><?xml version="1.0" encoding="utf-8"?>
<worksheet xmlns="http://schemas.openxmlformats.org/spreadsheetml/2006/main" xmlns:r="http://schemas.openxmlformats.org/officeDocument/2006/relationships">
  <sheetPr>
    <tabColor theme="0" tint="-0.1499900072813034"/>
  </sheetPr>
  <dimension ref="A1:T58"/>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9.140625" defaultRowHeight="15"/>
  <cols>
    <col min="1" max="1" width="5.7109375" style="209" bestFit="1" customWidth="1"/>
    <col min="2" max="2" width="18.8515625" style="209" customWidth="1"/>
    <col min="3" max="3" width="51.00390625" style="209" bestFit="1" customWidth="1"/>
    <col min="4" max="4" width="8.421875" style="209" bestFit="1" customWidth="1"/>
    <col min="5" max="5" width="13.00390625" style="209" customWidth="1"/>
    <col min="6" max="6" width="11.140625" style="209" customWidth="1"/>
    <col min="7" max="7" width="13.57421875" style="209" customWidth="1"/>
    <col min="8" max="8" width="16.140625" style="209" customWidth="1"/>
    <col min="9" max="11" width="9.140625" style="209" customWidth="1"/>
    <col min="12" max="12" width="2.7109375" style="209" customWidth="1"/>
    <col min="13" max="13" width="7.28125" style="148" bestFit="1" customWidth="1"/>
    <col min="14" max="16384" width="9.140625" style="209" customWidth="1"/>
  </cols>
  <sheetData>
    <row r="1" spans="1:13" s="230" customFormat="1" ht="14.25">
      <c r="A1" s="618" t="str">
        <f>Introduction!$A$1</f>
        <v>UK Government GHG Conversion Factors for Company Reporting</v>
      </c>
      <c r="B1" s="618"/>
      <c r="C1" s="618"/>
      <c r="D1" s="618"/>
      <c r="E1" s="618"/>
      <c r="F1" s="618"/>
      <c r="M1" s="231"/>
    </row>
    <row r="2" spans="1:6" ht="21">
      <c r="A2" s="442" t="str">
        <f ca="1">MID(CELL("filename",$B$2),FIND("]",CELL("filename",$B$2))+1,256)</f>
        <v>Fuel properties</v>
      </c>
      <c r="B2" s="442"/>
      <c r="C2" s="442"/>
      <c r="D2" s="442"/>
      <c r="E2" s="442"/>
      <c r="F2" s="442"/>
    </row>
    <row r="3" ht="14.25">
      <c r="A3" s="232" t="s">
        <v>184</v>
      </c>
    </row>
    <row r="4" ht="15" thickBot="1"/>
    <row r="5" spans="2:7" ht="15" thickTop="1">
      <c r="B5" s="103" t="s">
        <v>12</v>
      </c>
      <c r="C5" s="33" t="s">
        <v>16</v>
      </c>
      <c r="D5" s="89" t="s">
        <v>142</v>
      </c>
      <c r="E5" s="115">
        <f>Introduction!$C$5</f>
        <v>43312</v>
      </c>
      <c r="F5" s="89" t="s">
        <v>173</v>
      </c>
      <c r="G5" s="56" t="str">
        <f>Introduction!$E$5</f>
        <v>Standard Set</v>
      </c>
    </row>
    <row r="6" spans="2:7" ht="15" thickBot="1">
      <c r="B6" s="94" t="s">
        <v>135</v>
      </c>
      <c r="C6" s="91" t="s">
        <v>89</v>
      </c>
      <c r="D6" s="80" t="s">
        <v>33</v>
      </c>
      <c r="E6" s="40">
        <f>Introduction!$C$6</f>
        <v>1</v>
      </c>
      <c r="F6" s="80" t="s">
        <v>20</v>
      </c>
      <c r="G6" s="233">
        <f>UpdateYear</f>
        <v>2017</v>
      </c>
    </row>
    <row r="7" spans="2:7" ht="15" thickBot="1" thickTop="1">
      <c r="B7" s="277"/>
      <c r="C7" s="274"/>
      <c r="D7" s="278"/>
      <c r="E7" s="275"/>
      <c r="F7" s="278"/>
      <c r="G7" s="276"/>
    </row>
    <row r="8" spans="2:13" ht="15" thickBot="1" thickTop="1">
      <c r="B8" s="608" t="s">
        <v>552</v>
      </c>
      <c r="C8" s="609"/>
      <c r="D8" s="609"/>
      <c r="E8" s="609"/>
      <c r="F8" s="609"/>
      <c r="G8" s="609"/>
      <c r="H8" s="609"/>
      <c r="I8" s="609"/>
      <c r="J8" s="609"/>
      <c r="K8" s="609"/>
      <c r="L8" s="609"/>
      <c r="M8" s="610"/>
    </row>
    <row r="9" ht="15" thickTop="1"/>
    <row r="10" ht="14.25">
      <c r="B10" s="175"/>
    </row>
    <row r="12" ht="15" thickBot="1"/>
    <row r="13" spans="2:11" ht="15" thickTop="1">
      <c r="B13" s="107"/>
      <c r="C13" s="614"/>
      <c r="D13" s="21" t="s">
        <v>66</v>
      </c>
      <c r="E13" s="234" t="s">
        <v>30</v>
      </c>
      <c r="F13" s="235" t="s">
        <v>14</v>
      </c>
      <c r="G13" s="234" t="s">
        <v>224</v>
      </c>
      <c r="H13" s="234" t="s">
        <v>224</v>
      </c>
      <c r="I13" s="107"/>
      <c r="J13" s="234" t="s">
        <v>30</v>
      </c>
      <c r="K13" s="234" t="s">
        <v>14</v>
      </c>
    </row>
    <row r="14" spans="2:13" ht="16.5" thickBot="1">
      <c r="B14" s="107"/>
      <c r="C14" s="614"/>
      <c r="D14" s="236"/>
      <c r="E14" s="236" t="s">
        <v>90</v>
      </c>
      <c r="F14" s="237" t="s">
        <v>90</v>
      </c>
      <c r="G14" s="238" t="s">
        <v>526</v>
      </c>
      <c r="H14" s="238" t="s">
        <v>139</v>
      </c>
      <c r="I14" s="107"/>
      <c r="J14" s="239" t="s">
        <v>143</v>
      </c>
      <c r="K14" s="239" t="s">
        <v>143</v>
      </c>
      <c r="M14" s="227" t="s">
        <v>225</v>
      </c>
    </row>
    <row r="15" spans="2:11" ht="16.5" customHeight="1" thickBot="1" thickTop="1">
      <c r="B15" s="615" t="s">
        <v>80</v>
      </c>
      <c r="C15" s="234" t="s">
        <v>7</v>
      </c>
      <c r="D15" s="10">
        <f aca="true" t="shared" si="0" ref="D15:D33">UpdateYear</f>
        <v>2017</v>
      </c>
      <c r="E15" s="240">
        <v>45.033983113451484</v>
      </c>
      <c r="F15" s="240">
        <v>47.40419275100157</v>
      </c>
      <c r="G15" s="279">
        <v>710.2272727272727</v>
      </c>
      <c r="H15" s="287">
        <v>1408</v>
      </c>
      <c r="I15" s="107"/>
      <c r="J15" s="240">
        <v>12.50943975374653</v>
      </c>
      <c r="K15" s="240">
        <v>13.16783131973319</v>
      </c>
    </row>
    <row r="16" spans="2:11" ht="15" thickBot="1" thickTop="1">
      <c r="B16" s="617"/>
      <c r="C16" s="234" t="s">
        <v>43</v>
      </c>
      <c r="D16" s="85">
        <f t="shared" si="0"/>
        <v>2017</v>
      </c>
      <c r="E16" s="241">
        <v>43.93030763536348</v>
      </c>
      <c r="F16" s="241">
        <v>46.242429089856294</v>
      </c>
      <c r="G16" s="280">
        <v>798.0845969672786</v>
      </c>
      <c r="H16" s="286">
        <v>1253</v>
      </c>
      <c r="I16" s="107"/>
      <c r="J16" s="241">
        <v>12.202863232055172</v>
      </c>
      <c r="K16" s="241">
        <v>12.845119191637023</v>
      </c>
    </row>
    <row r="17" spans="2:11" ht="15" thickBot="1" thickTop="1">
      <c r="B17" s="617"/>
      <c r="C17" s="234" t="s">
        <v>109</v>
      </c>
      <c r="D17" s="85">
        <f t="shared" si="0"/>
        <v>2017</v>
      </c>
      <c r="E17" s="241">
        <v>43.90151028193528</v>
      </c>
      <c r="F17" s="241">
        <v>46.21211608624767</v>
      </c>
      <c r="G17" s="280">
        <v>800</v>
      </c>
      <c r="H17" s="286">
        <v>1250</v>
      </c>
      <c r="I17" s="107"/>
      <c r="J17" s="241">
        <v>12.194863967214</v>
      </c>
      <c r="K17" s="241">
        <v>12.836698912856843</v>
      </c>
    </row>
    <row r="18" spans="2:11" ht="15" thickBot="1" thickTop="1">
      <c r="B18" s="617"/>
      <c r="C18" s="234" t="s">
        <v>53</v>
      </c>
      <c r="D18" s="85">
        <f t="shared" si="0"/>
        <v>2017</v>
      </c>
      <c r="E18" s="241">
        <v>28.61302046287404</v>
      </c>
      <c r="F18" s="241">
        <v>30.118968908288466</v>
      </c>
      <c r="G18" s="280">
        <v>850</v>
      </c>
      <c r="H18" s="286">
        <v>1176.4705882352941</v>
      </c>
      <c r="I18" s="107"/>
      <c r="J18" s="241">
        <v>7.948061239693591</v>
      </c>
      <c r="K18" s="241">
        <v>8.366380252309044</v>
      </c>
    </row>
    <row r="19" spans="2:13" ht="17.25" thickBot="1" thickTop="1">
      <c r="B19" s="617"/>
      <c r="C19" s="234" t="s">
        <v>220</v>
      </c>
      <c r="D19" s="85">
        <f t="shared" si="0"/>
        <v>2017</v>
      </c>
      <c r="E19" s="241">
        <v>24.871322541049956</v>
      </c>
      <c r="F19" s="241">
        <v>26.18033951689469</v>
      </c>
      <c r="G19" s="281"/>
      <c r="H19" s="288"/>
      <c r="I19" s="107"/>
      <c r="J19" s="241">
        <v>6.908700705852736</v>
      </c>
      <c r="K19" s="241">
        <v>7.272316532476564</v>
      </c>
      <c r="M19" s="226">
        <v>1</v>
      </c>
    </row>
    <row r="20" spans="2:13" ht="17.25" thickBot="1" thickTop="1">
      <c r="B20" s="617"/>
      <c r="C20" s="234" t="s">
        <v>223</v>
      </c>
      <c r="D20" s="85">
        <f t="shared" si="0"/>
        <v>2017</v>
      </c>
      <c r="E20" s="241">
        <v>23.86418765052087</v>
      </c>
      <c r="F20" s="241">
        <v>25.12019752686407</v>
      </c>
      <c r="G20" s="281"/>
      <c r="H20" s="288"/>
      <c r="I20" s="107"/>
      <c r="J20" s="241">
        <v>6.628941014038877</v>
      </c>
      <c r="K20" s="241">
        <v>6.977832646356712</v>
      </c>
      <c r="M20" s="226">
        <v>2</v>
      </c>
    </row>
    <row r="21" spans="2:11" ht="15" thickBot="1" thickTop="1">
      <c r="B21" s="617"/>
      <c r="C21" s="234" t="s">
        <v>17</v>
      </c>
      <c r="D21" s="85">
        <f t="shared" si="0"/>
        <v>2017</v>
      </c>
      <c r="E21" s="241">
        <v>25.695718529460493</v>
      </c>
      <c r="F21" s="241">
        <v>27.048124767853153</v>
      </c>
      <c r="G21" s="281"/>
      <c r="H21" s="288"/>
      <c r="I21" s="107"/>
      <c r="J21" s="241">
        <v>7.137699591522513</v>
      </c>
      <c r="K21" s="241">
        <v>7.51336799107633</v>
      </c>
    </row>
    <row r="22" spans="2:11" ht="15" thickBot="1" thickTop="1">
      <c r="B22" s="617"/>
      <c r="C22" s="234" t="s">
        <v>91</v>
      </c>
      <c r="D22" s="85">
        <f t="shared" si="0"/>
        <v>2017</v>
      </c>
      <c r="E22" s="241">
        <v>30.24</v>
      </c>
      <c r="F22" s="241">
        <v>31.83157894736842</v>
      </c>
      <c r="G22" s="281"/>
      <c r="H22" s="288"/>
      <c r="I22" s="107"/>
      <c r="J22" s="241">
        <v>8.400000000006719</v>
      </c>
      <c r="K22" s="241">
        <v>8.842105263164967</v>
      </c>
    </row>
    <row r="23" spans="2:11" ht="15" thickBot="1" thickTop="1">
      <c r="B23" s="617"/>
      <c r="C23" s="234" t="s">
        <v>207</v>
      </c>
      <c r="D23" s="85">
        <f t="shared" si="0"/>
        <v>2017</v>
      </c>
      <c r="E23" s="241">
        <v>42.93353490908978</v>
      </c>
      <c r="F23" s="241">
        <v>45.67397330754232</v>
      </c>
      <c r="G23" s="280">
        <v>837.5209380234506</v>
      </c>
      <c r="H23" s="286">
        <v>1194</v>
      </c>
      <c r="I23" s="107"/>
      <c r="J23" s="241">
        <v>11.925981919201146</v>
      </c>
      <c r="K23" s="241">
        <v>12.687214807660792</v>
      </c>
    </row>
    <row r="24" spans="2:11" ht="15" thickBot="1" thickTop="1">
      <c r="B24" s="617"/>
      <c r="C24" s="234" t="s">
        <v>206</v>
      </c>
      <c r="D24" s="85">
        <f t="shared" si="0"/>
        <v>2017</v>
      </c>
      <c r="E24" s="241">
        <v>42.77069696219442</v>
      </c>
      <c r="F24" s="241">
        <v>45.475730037581734</v>
      </c>
      <c r="G24" s="280">
        <v>838.9985924976378</v>
      </c>
      <c r="H24" s="286">
        <v>1192.0320301269544</v>
      </c>
      <c r="I24" s="107"/>
      <c r="J24" s="241">
        <v>11.880749156174621</v>
      </c>
      <c r="K24" s="241">
        <v>12.632147232671697</v>
      </c>
    </row>
    <row r="25" spans="2:11" ht="15" thickBot="1" thickTop="1">
      <c r="B25" s="617"/>
      <c r="C25" s="234" t="s">
        <v>35</v>
      </c>
      <c r="D25" s="85">
        <f t="shared" si="0"/>
        <v>2017</v>
      </c>
      <c r="E25" s="241">
        <v>40.761083981125196</v>
      </c>
      <c r="F25" s="241">
        <v>43.36285529906936</v>
      </c>
      <c r="G25" s="280">
        <v>982.3182711198428</v>
      </c>
      <c r="H25" s="286">
        <v>1018</v>
      </c>
      <c r="I25" s="107"/>
      <c r="J25" s="241">
        <v>11.32252332809939</v>
      </c>
      <c r="K25" s="241">
        <v>12.045237583084457</v>
      </c>
    </row>
    <row r="26" spans="2:11" ht="15" thickBot="1" thickTop="1">
      <c r="B26" s="617"/>
      <c r="C26" s="234" t="s">
        <v>78</v>
      </c>
      <c r="D26" s="85">
        <f t="shared" si="0"/>
        <v>2017</v>
      </c>
      <c r="E26" s="241">
        <v>42.56880519172773</v>
      </c>
      <c r="F26" s="241">
        <v>45.285962969923126</v>
      </c>
      <c r="G26" s="280">
        <v>851.063829787234</v>
      </c>
      <c r="H26" s="286">
        <v>1175</v>
      </c>
      <c r="I26" s="107"/>
      <c r="J26" s="241">
        <v>11.824668108822717</v>
      </c>
      <c r="K26" s="241">
        <v>12.57943415832204</v>
      </c>
    </row>
    <row r="27" spans="2:11" ht="15" thickBot="1" thickTop="1">
      <c r="B27" s="617"/>
      <c r="C27" s="234" t="s">
        <v>126</v>
      </c>
      <c r="D27" s="85">
        <f t="shared" si="0"/>
        <v>2017</v>
      </c>
      <c r="E27" s="241">
        <v>45.95757235548377</v>
      </c>
      <c r="F27" s="241">
        <v>49.34776372327259</v>
      </c>
      <c r="G27" s="280">
        <v>512.8731151913016</v>
      </c>
      <c r="H27" s="286">
        <v>1949.8</v>
      </c>
      <c r="I27" s="107"/>
      <c r="J27" s="241">
        <v>12.765992320977924</v>
      </c>
      <c r="K27" s="241">
        <v>13.707712145364463</v>
      </c>
    </row>
    <row r="28" spans="2:11" ht="15" thickBot="1" thickTop="1">
      <c r="B28" s="617"/>
      <c r="C28" s="234" t="s">
        <v>95</v>
      </c>
      <c r="D28" s="85">
        <f t="shared" si="0"/>
        <v>2017</v>
      </c>
      <c r="E28" s="241">
        <v>45.42723712359025</v>
      </c>
      <c r="F28" s="241">
        <v>47.81814434062132</v>
      </c>
      <c r="G28" s="280">
        <v>676.1325219743069</v>
      </c>
      <c r="H28" s="286">
        <v>1479</v>
      </c>
      <c r="I28" s="107"/>
      <c r="J28" s="241">
        <v>12.618676978785164</v>
      </c>
      <c r="K28" s="241">
        <v>13.282817872405438</v>
      </c>
    </row>
    <row r="29" spans="2:11" ht="15" thickBot="1" thickTop="1">
      <c r="B29" s="617"/>
      <c r="C29" s="234" t="s">
        <v>100</v>
      </c>
      <c r="D29" s="85">
        <f t="shared" si="0"/>
        <v>2017</v>
      </c>
      <c r="E29" s="241">
        <v>49.50688405148901</v>
      </c>
      <c r="F29" s="241">
        <v>55.0076489460989</v>
      </c>
      <c r="G29" s="282">
        <v>0.7451024802252965</v>
      </c>
      <c r="H29" s="289">
        <v>1342097.2638523902</v>
      </c>
      <c r="I29" s="107"/>
      <c r="J29" s="241">
        <v>13.751912236535725</v>
      </c>
      <c r="K29" s="241">
        <v>15.279902485039695</v>
      </c>
    </row>
    <row r="30" spans="2:11" ht="15" thickBot="1" thickTop="1">
      <c r="B30" s="617"/>
      <c r="C30" s="242" t="s">
        <v>201</v>
      </c>
      <c r="D30" s="85">
        <f t="shared" si="0"/>
        <v>2017</v>
      </c>
      <c r="E30" s="241">
        <v>46.60186716258101</v>
      </c>
      <c r="F30" s="241">
        <v>50.65420343758805</v>
      </c>
      <c r="G30" s="282">
        <v>366.3003663003663</v>
      </c>
      <c r="H30" s="289">
        <v>2730</v>
      </c>
      <c r="I30" s="107"/>
      <c r="J30" s="241">
        <v>12.944963100727302</v>
      </c>
      <c r="K30" s="241">
        <v>14.070612066007936</v>
      </c>
    </row>
    <row r="31" spans="2:11" ht="15" thickBot="1" thickTop="1">
      <c r="B31" s="617"/>
      <c r="C31" s="242" t="s">
        <v>222</v>
      </c>
      <c r="D31" s="85">
        <f t="shared" si="0"/>
        <v>2017</v>
      </c>
      <c r="E31" s="241">
        <v>33.971999999999994</v>
      </c>
      <c r="F31" s="241">
        <v>35.76</v>
      </c>
      <c r="G31" s="281"/>
      <c r="H31" s="288"/>
      <c r="I31" s="107"/>
      <c r="J31" s="241">
        <v>9.436666666674213</v>
      </c>
      <c r="K31" s="241">
        <v>9.93333333334128</v>
      </c>
    </row>
    <row r="32" spans="2:11" ht="15" thickBot="1" thickTop="1">
      <c r="B32" s="617"/>
      <c r="C32" s="242" t="s">
        <v>212</v>
      </c>
      <c r="D32" s="85">
        <f t="shared" si="0"/>
        <v>2017</v>
      </c>
      <c r="E32" s="241">
        <v>44.79264612368568</v>
      </c>
      <c r="F32" s="241">
        <v>47.15015381440598</v>
      </c>
      <c r="G32" s="282">
        <v>730.4601899196493</v>
      </c>
      <c r="H32" s="289">
        <v>1369</v>
      </c>
      <c r="I32" s="107"/>
      <c r="J32" s="241">
        <v>12.442401701033752</v>
      </c>
      <c r="K32" s="241">
        <v>13.097264948456584</v>
      </c>
    </row>
    <row r="33" spans="2:11" ht="15" thickBot="1" thickTop="1">
      <c r="B33" s="616"/>
      <c r="C33" s="243" t="s">
        <v>211</v>
      </c>
      <c r="D33" s="52">
        <f t="shared" si="0"/>
        <v>2017</v>
      </c>
      <c r="E33" s="244">
        <v>43.9212276151028</v>
      </c>
      <c r="F33" s="244">
        <v>46.16455666741173</v>
      </c>
      <c r="G33" s="283">
        <v>733.5375453100257</v>
      </c>
      <c r="H33" s="290">
        <v>1341.1516424548834</v>
      </c>
      <c r="I33" s="107"/>
      <c r="J33" s="244">
        <v>12.200341004204981</v>
      </c>
      <c r="K33" s="244">
        <v>12.823487963180183</v>
      </c>
    </row>
    <row r="34" spans="2:13" s="32" customFormat="1" ht="15" thickBot="1" thickTop="1">
      <c r="B34" s="108"/>
      <c r="C34" s="245"/>
      <c r="D34" s="31"/>
      <c r="E34" s="246"/>
      <c r="F34" s="246"/>
      <c r="G34" s="247"/>
      <c r="H34" s="248"/>
      <c r="I34" s="108"/>
      <c r="J34" s="246"/>
      <c r="K34" s="246"/>
      <c r="M34" s="149"/>
    </row>
    <row r="35" spans="2:11" ht="15" thickTop="1">
      <c r="B35" s="107"/>
      <c r="C35" s="614"/>
      <c r="D35" s="21" t="s">
        <v>66</v>
      </c>
      <c r="E35" s="234" t="s">
        <v>30</v>
      </c>
      <c r="F35" s="234" t="s">
        <v>14</v>
      </c>
      <c r="G35" s="234" t="s">
        <v>224</v>
      </c>
      <c r="H35" s="234" t="s">
        <v>224</v>
      </c>
      <c r="I35" s="107"/>
      <c r="J35" s="234" t="s">
        <v>30</v>
      </c>
      <c r="K35" s="234" t="s">
        <v>14</v>
      </c>
    </row>
    <row r="36" spans="2:11" ht="16.5" thickBot="1">
      <c r="B36" s="107"/>
      <c r="C36" s="614"/>
      <c r="D36" s="236"/>
      <c r="E36" s="236" t="s">
        <v>90</v>
      </c>
      <c r="F36" s="236" t="s">
        <v>90</v>
      </c>
      <c r="G36" s="236" t="s">
        <v>626</v>
      </c>
      <c r="H36" s="293" t="s">
        <v>139</v>
      </c>
      <c r="I36" s="107"/>
      <c r="J36" s="239" t="s">
        <v>143</v>
      </c>
      <c r="K36" s="239" t="s">
        <v>143</v>
      </c>
    </row>
    <row r="37" spans="2:11" ht="16.5" customHeight="1" thickBot="1" thickTop="1">
      <c r="B37" s="615" t="s">
        <v>47</v>
      </c>
      <c r="C37" s="243" t="s">
        <v>136</v>
      </c>
      <c r="D37" s="10">
        <f aca="true" t="shared" si="1" ref="D37:D49">UpdateYear</f>
        <v>2017</v>
      </c>
      <c r="E37" s="240">
        <v>37.2</v>
      </c>
      <c r="F37" s="240">
        <v>38.7</v>
      </c>
      <c r="G37" s="291">
        <v>890</v>
      </c>
      <c r="H37" s="287">
        <v>1124</v>
      </c>
      <c r="I37" s="249"/>
      <c r="J37" s="240">
        <v>10.3333333333416</v>
      </c>
      <c r="K37" s="240">
        <v>10.7500000000086</v>
      </c>
    </row>
    <row r="38" spans="2:11" ht="15" thickBot="1" thickTop="1">
      <c r="B38" s="617"/>
      <c r="C38" s="234" t="s">
        <v>8</v>
      </c>
      <c r="D38" s="85">
        <f t="shared" si="1"/>
        <v>2017</v>
      </c>
      <c r="E38" s="241">
        <v>44</v>
      </c>
      <c r="F38" s="241">
        <v>46.31578947368421</v>
      </c>
      <c r="G38" s="292">
        <v>780</v>
      </c>
      <c r="H38" s="286">
        <v>1282</v>
      </c>
      <c r="I38" s="249"/>
      <c r="J38" s="241">
        <v>12.222222222231999</v>
      </c>
      <c r="K38" s="241">
        <v>12.865497076033684</v>
      </c>
    </row>
    <row r="39" spans="2:11" ht="15" thickBot="1" thickTop="1">
      <c r="B39" s="617"/>
      <c r="C39" s="234" t="s">
        <v>71</v>
      </c>
      <c r="D39" s="85">
        <f t="shared" si="1"/>
        <v>2017</v>
      </c>
      <c r="E39" s="241">
        <v>26.8</v>
      </c>
      <c r="F39" s="241">
        <v>29.7</v>
      </c>
      <c r="G39" s="292">
        <v>794</v>
      </c>
      <c r="H39" s="286">
        <v>1259</v>
      </c>
      <c r="I39" s="249"/>
      <c r="J39" s="241">
        <v>7.4444444444504</v>
      </c>
      <c r="K39" s="241">
        <v>8.2500000000066</v>
      </c>
    </row>
    <row r="40" spans="2:11" ht="15" thickBot="1" thickTop="1">
      <c r="B40" s="617"/>
      <c r="C40" s="234" t="s">
        <v>41</v>
      </c>
      <c r="D40" s="85">
        <f t="shared" si="1"/>
        <v>2017</v>
      </c>
      <c r="E40" s="241">
        <v>36.3</v>
      </c>
      <c r="F40" s="241">
        <v>39.62882096069868</v>
      </c>
      <c r="G40" s="292">
        <v>750</v>
      </c>
      <c r="H40" s="286">
        <v>1333</v>
      </c>
      <c r="I40" s="249"/>
      <c r="J40" s="241">
        <v>10.083333333341397</v>
      </c>
      <c r="K40" s="241">
        <v>11.008005822425107</v>
      </c>
    </row>
    <row r="41" spans="2:11" ht="15" thickBot="1" thickTop="1">
      <c r="B41" s="617"/>
      <c r="C41" s="234" t="s">
        <v>106</v>
      </c>
      <c r="D41" s="85">
        <f t="shared" si="1"/>
        <v>2017</v>
      </c>
      <c r="E41" s="241">
        <v>20</v>
      </c>
      <c r="F41" s="241">
        <v>22.22</v>
      </c>
      <c r="G41" s="292">
        <v>1.15</v>
      </c>
      <c r="H41" s="286">
        <v>869565</v>
      </c>
      <c r="I41" s="249"/>
      <c r="J41" s="241">
        <v>5.55555555556</v>
      </c>
      <c r="K41" s="241">
        <v>6.172222222227159</v>
      </c>
    </row>
    <row r="42" spans="2:11" ht="15" thickBot="1" thickTop="1">
      <c r="B42" s="617"/>
      <c r="C42" s="234" t="s">
        <v>86</v>
      </c>
      <c r="D42" s="85">
        <f t="shared" si="1"/>
        <v>2017</v>
      </c>
      <c r="E42" s="241">
        <v>49</v>
      </c>
      <c r="F42" s="241">
        <v>54.44</v>
      </c>
      <c r="G42" s="292">
        <v>0.7262573009529664</v>
      </c>
      <c r="H42" s="286">
        <v>1376922.4745662992</v>
      </c>
      <c r="I42" s="249"/>
      <c r="J42" s="241">
        <v>13.611111111121998</v>
      </c>
      <c r="K42" s="241">
        <v>15.122222222234317</v>
      </c>
    </row>
    <row r="43" spans="2:11" ht="15" thickBot="1" thickTop="1">
      <c r="B43" s="617"/>
      <c r="C43" s="234" t="s">
        <v>73</v>
      </c>
      <c r="D43" s="85">
        <f t="shared" si="1"/>
        <v>2017</v>
      </c>
      <c r="E43" s="241">
        <v>49.50688405148901</v>
      </c>
      <c r="F43" s="241">
        <v>55.0076489460989</v>
      </c>
      <c r="G43" s="292">
        <v>175</v>
      </c>
      <c r="H43" s="286">
        <v>5714.285714285715</v>
      </c>
      <c r="I43" s="249"/>
      <c r="J43" s="241">
        <v>13.751912236535725</v>
      </c>
      <c r="K43" s="241">
        <v>15.279902485039695</v>
      </c>
    </row>
    <row r="44" spans="2:11" ht="15" thickBot="1" thickTop="1">
      <c r="B44" s="617"/>
      <c r="C44" s="234" t="s">
        <v>56</v>
      </c>
      <c r="D44" s="85">
        <f t="shared" si="1"/>
        <v>2017</v>
      </c>
      <c r="E44" s="241">
        <v>13.4</v>
      </c>
      <c r="F44" s="241">
        <v>15.76</v>
      </c>
      <c r="G44" s="292">
        <v>160</v>
      </c>
      <c r="H44" s="286">
        <v>6250</v>
      </c>
      <c r="I44" s="249"/>
      <c r="J44" s="241">
        <v>3.7222222222252</v>
      </c>
      <c r="K44" s="241">
        <v>4.377777777781279</v>
      </c>
    </row>
    <row r="45" spans="2:11" ht="15" thickBot="1" thickTop="1">
      <c r="B45" s="617"/>
      <c r="C45" s="234" t="s">
        <v>659</v>
      </c>
      <c r="D45" s="85">
        <f t="shared" si="1"/>
        <v>2017</v>
      </c>
      <c r="E45" s="241">
        <v>12.3</v>
      </c>
      <c r="F45" s="241">
        <v>13.67</v>
      </c>
      <c r="G45" s="292">
        <v>1.3</v>
      </c>
      <c r="H45" s="286">
        <v>769231</v>
      </c>
      <c r="I45" s="249"/>
      <c r="J45" s="241">
        <v>3.4166666666694</v>
      </c>
      <c r="K45" s="241">
        <v>3.7972222222252596</v>
      </c>
    </row>
    <row r="46" spans="2:11" ht="15" thickBot="1" thickTop="1">
      <c r="B46" s="617"/>
      <c r="C46" s="234" t="s">
        <v>146</v>
      </c>
      <c r="D46" s="85">
        <f t="shared" si="1"/>
        <v>2017</v>
      </c>
      <c r="E46" s="241">
        <v>49.50688405148901</v>
      </c>
      <c r="F46" s="241">
        <v>55.0076489460989</v>
      </c>
      <c r="G46" s="292">
        <v>452.4886877828054</v>
      </c>
      <c r="H46" s="286">
        <v>2210</v>
      </c>
      <c r="I46" s="249"/>
      <c r="J46" s="241">
        <v>13.751912236535725</v>
      </c>
      <c r="K46" s="241">
        <v>15.279902485039695</v>
      </c>
    </row>
    <row r="47" spans="2:11" ht="15" thickBot="1" thickTop="1">
      <c r="B47" s="617"/>
      <c r="C47" s="234" t="s">
        <v>111</v>
      </c>
      <c r="D47" s="85">
        <f t="shared" si="1"/>
        <v>2017</v>
      </c>
      <c r="E47" s="241">
        <v>13.6</v>
      </c>
      <c r="F47" s="241">
        <v>14.760640949554896</v>
      </c>
      <c r="G47" s="292">
        <v>253</v>
      </c>
      <c r="H47" s="286">
        <v>3952.5691699604745</v>
      </c>
      <c r="I47" s="107"/>
      <c r="J47" s="241">
        <v>3.7777777777807997</v>
      </c>
      <c r="K47" s="241">
        <v>4.1001780415463065</v>
      </c>
    </row>
    <row r="48" spans="2:11" ht="15" thickBot="1" thickTop="1">
      <c r="B48" s="617"/>
      <c r="C48" s="234" t="s">
        <v>138</v>
      </c>
      <c r="D48" s="85">
        <f t="shared" si="1"/>
        <v>2017</v>
      </c>
      <c r="E48" s="241">
        <v>14.71</v>
      </c>
      <c r="F48" s="241">
        <v>16.256</v>
      </c>
      <c r="G48" s="282">
        <v>425</v>
      </c>
      <c r="H48" s="289">
        <v>2352.9411764705883</v>
      </c>
      <c r="I48" s="107"/>
      <c r="J48" s="241">
        <v>4.08611111111438</v>
      </c>
      <c r="K48" s="241">
        <v>4.5155555555591675</v>
      </c>
    </row>
    <row r="49" spans="2:11" ht="15" thickBot="1" thickTop="1">
      <c r="B49" s="616"/>
      <c r="C49" s="243" t="s">
        <v>105</v>
      </c>
      <c r="D49" s="52">
        <f t="shared" si="1"/>
        <v>2017</v>
      </c>
      <c r="E49" s="244">
        <v>16.85</v>
      </c>
      <c r="F49" s="244">
        <v>18.288</v>
      </c>
      <c r="G49" s="283">
        <v>650</v>
      </c>
      <c r="H49" s="290">
        <v>1538.4615384615383</v>
      </c>
      <c r="I49" s="107"/>
      <c r="J49" s="244">
        <v>4.6805555555593</v>
      </c>
      <c r="K49" s="244">
        <v>5.0800000000040635</v>
      </c>
    </row>
    <row r="50" spans="2:11" ht="15" thickBot="1" thickTop="1">
      <c r="B50" s="107"/>
      <c r="C50" s="107"/>
      <c r="D50" s="14"/>
      <c r="E50" s="107"/>
      <c r="F50" s="107"/>
      <c r="G50" s="107"/>
      <c r="H50" s="284"/>
      <c r="I50" s="107"/>
      <c r="J50" s="107"/>
      <c r="K50" s="107"/>
    </row>
    <row r="51" spans="2:11" ht="15" thickTop="1">
      <c r="B51" s="107"/>
      <c r="C51" s="614"/>
      <c r="D51" s="21" t="s">
        <v>66</v>
      </c>
      <c r="E51" s="234" t="s">
        <v>30</v>
      </c>
      <c r="F51" s="234" t="s">
        <v>14</v>
      </c>
      <c r="G51" s="234" t="s">
        <v>224</v>
      </c>
      <c r="H51" s="234" t="s">
        <v>224</v>
      </c>
      <c r="I51" s="107"/>
      <c r="J51" s="234" t="s">
        <v>30</v>
      </c>
      <c r="K51" s="234" t="s">
        <v>14</v>
      </c>
    </row>
    <row r="52" spans="2:11" ht="16.5" thickBot="1">
      <c r="B52" s="107"/>
      <c r="C52" s="614"/>
      <c r="D52" s="236"/>
      <c r="E52" s="236" t="s">
        <v>90</v>
      </c>
      <c r="F52" s="236" t="s">
        <v>90</v>
      </c>
      <c r="G52" s="236" t="s">
        <v>626</v>
      </c>
      <c r="H52" s="285" t="s">
        <v>139</v>
      </c>
      <c r="I52" s="107"/>
      <c r="J52" s="239" t="s">
        <v>143</v>
      </c>
      <c r="K52" s="239" t="s">
        <v>143</v>
      </c>
    </row>
    <row r="53" spans="2:11" ht="17.25" customHeight="1" thickTop="1">
      <c r="B53" s="615" t="s">
        <v>51</v>
      </c>
      <c r="C53" s="234" t="s">
        <v>49</v>
      </c>
      <c r="D53" s="10">
        <f>UpdateYear</f>
        <v>2017</v>
      </c>
      <c r="E53" s="241">
        <v>50</v>
      </c>
      <c r="F53" s="241">
        <v>55.55555555555555</v>
      </c>
      <c r="G53" s="282">
        <v>0.717</v>
      </c>
      <c r="H53" s="289">
        <v>1394700.139470014</v>
      </c>
      <c r="I53" s="107"/>
      <c r="J53" s="241">
        <v>13.888888888899999</v>
      </c>
      <c r="K53" s="241">
        <v>15.432098765444442</v>
      </c>
    </row>
    <row r="54" spans="2:11" ht="16.5" thickBot="1">
      <c r="B54" s="616"/>
      <c r="C54" s="239" t="s">
        <v>65</v>
      </c>
      <c r="D54" s="52">
        <f>UpdateYear</f>
        <v>2017</v>
      </c>
      <c r="E54" s="244">
        <v>0</v>
      </c>
      <c r="F54" s="244">
        <v>0</v>
      </c>
      <c r="G54" s="298">
        <v>1.977</v>
      </c>
      <c r="H54" s="290">
        <v>505816.8942842691</v>
      </c>
      <c r="I54" s="107"/>
      <c r="J54" s="244">
        <v>0</v>
      </c>
      <c r="K54" s="244">
        <v>0</v>
      </c>
    </row>
    <row r="55" ht="15" thickTop="1">
      <c r="H55" s="284"/>
    </row>
    <row r="56" spans="2:20" ht="20.25" customHeight="1">
      <c r="B56" s="619" t="s">
        <v>667</v>
      </c>
      <c r="C56" s="613"/>
      <c r="D56" s="613"/>
      <c r="E56" s="613"/>
      <c r="F56" s="613"/>
      <c r="G56" s="613"/>
      <c r="H56" s="613"/>
      <c r="I56" s="613"/>
      <c r="J56" s="613"/>
      <c r="K56" s="613"/>
      <c r="L56" s="613"/>
      <c r="M56" s="613"/>
      <c r="N56" s="51"/>
      <c r="O56" s="51"/>
      <c r="P56" s="51"/>
      <c r="Q56" s="51"/>
      <c r="R56" s="51"/>
      <c r="S56" s="51"/>
      <c r="T56" s="51"/>
    </row>
    <row r="57" spans="2:20" ht="14.25">
      <c r="B57" s="612" t="s">
        <v>668</v>
      </c>
      <c r="C57" s="613"/>
      <c r="D57" s="613"/>
      <c r="E57" s="613"/>
      <c r="F57" s="613"/>
      <c r="G57" s="613"/>
      <c r="H57" s="613"/>
      <c r="I57" s="613"/>
      <c r="J57" s="613"/>
      <c r="K57" s="613"/>
      <c r="L57" s="613"/>
      <c r="M57" s="613"/>
      <c r="N57" s="51"/>
      <c r="O57" s="51"/>
      <c r="P57" s="51"/>
      <c r="Q57" s="51"/>
      <c r="R57" s="51"/>
      <c r="S57" s="51"/>
      <c r="T57" s="51"/>
    </row>
    <row r="58" spans="2:13" ht="14.25">
      <c r="B58" s="228" t="s">
        <v>669</v>
      </c>
      <c r="C58" s="228"/>
      <c r="D58" s="228"/>
      <c r="E58" s="228"/>
      <c r="F58" s="228"/>
      <c r="G58" s="228"/>
      <c r="H58" s="228"/>
      <c r="I58" s="228"/>
      <c r="J58" s="228"/>
      <c r="K58" s="228"/>
      <c r="L58" s="228"/>
      <c r="M58" s="229"/>
    </row>
  </sheetData>
  <sheetProtection/>
  <mergeCells count="11">
    <mergeCell ref="A2:F2"/>
    <mergeCell ref="A1:F1"/>
    <mergeCell ref="B8:M8"/>
    <mergeCell ref="B56:M56"/>
    <mergeCell ref="B57:M57"/>
    <mergeCell ref="C13:C14"/>
    <mergeCell ref="C35:C36"/>
    <mergeCell ref="C51:C52"/>
    <mergeCell ref="B53:B54"/>
    <mergeCell ref="B15:B33"/>
    <mergeCell ref="B37:B49"/>
  </mergeCells>
  <hyperlinks>
    <hyperlink ref="A3" location="Index!A1" display="Index"/>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1:Y116"/>
  <sheetViews>
    <sheetView tabSelected="1" zoomScale="90" zoomScaleNormal="90" zoomScalePageLayoutView="0" workbookViewId="0" topLeftCell="A1">
      <pane xSplit="1" ySplit="3" topLeftCell="B61" activePane="bottomRight" state="frozen"/>
      <selection pane="topLeft" activeCell="A1" sqref="A1"/>
      <selection pane="topRight" activeCell="B1" sqref="B1"/>
      <selection pane="bottomLeft" activeCell="A4" sqref="A4"/>
      <selection pane="bottomRight" activeCell="B66" sqref="B66:M67"/>
    </sheetView>
  </sheetViews>
  <sheetFormatPr defaultColWidth="11.140625" defaultRowHeight="15"/>
  <cols>
    <col min="1" max="1" width="5.421875" style="109" bestFit="1" customWidth="1"/>
    <col min="2" max="2" width="15.421875" style="37" customWidth="1"/>
    <col min="3" max="3" width="13.8515625" style="37" customWidth="1"/>
    <col min="4" max="4" width="14.421875" style="37" customWidth="1"/>
    <col min="5" max="5" width="11.140625" style="37" customWidth="1"/>
    <col min="6" max="6" width="14.421875" style="37" customWidth="1"/>
    <col min="7" max="7" width="11.00390625" style="37" customWidth="1"/>
    <col min="8" max="10" width="11.140625" style="37" customWidth="1"/>
    <col min="11" max="11" width="10.7109375" style="37" customWidth="1"/>
    <col min="12" max="12" width="8.421875" style="37" customWidth="1"/>
    <col min="13" max="13" width="12.7109375" style="37" customWidth="1"/>
    <col min="14" max="14" width="12.421875" style="37" customWidth="1"/>
    <col min="15" max="16384" width="11.140625" style="37" customWidth="1"/>
  </cols>
  <sheetData>
    <row r="1" spans="1:18" s="156" customFormat="1" ht="9.75">
      <c r="A1" s="448" t="str">
        <f>Introduction!$A$1</f>
        <v>UK Government GHG Conversion Factors for Company Reporting</v>
      </c>
      <c r="B1" s="448"/>
      <c r="C1" s="448"/>
      <c r="D1" s="448"/>
      <c r="E1" s="448"/>
      <c r="F1" s="448"/>
      <c r="G1" s="448"/>
      <c r="H1" s="448"/>
      <c r="I1" s="448"/>
      <c r="J1" s="448"/>
      <c r="K1" s="448"/>
      <c r="L1" s="448"/>
      <c r="M1" s="448"/>
      <c r="N1" s="448"/>
      <c r="O1" s="448"/>
      <c r="P1" s="448"/>
      <c r="Q1" s="448"/>
      <c r="R1" s="448"/>
    </row>
    <row r="2" spans="1:8" ht="21">
      <c r="A2" s="442" t="str">
        <f ca="1">MID(CELL("filename",$B$2),FIND("]",CELL("filename",$B$2))+1,256)</f>
        <v>What's new</v>
      </c>
      <c r="B2" s="442"/>
      <c r="C2" s="442"/>
      <c r="D2" s="442"/>
      <c r="E2" s="442"/>
      <c r="F2" s="442"/>
      <c r="G2" s="170"/>
      <c r="H2" s="170"/>
    </row>
    <row r="3" ht="14.25">
      <c r="A3" s="139" t="s">
        <v>184</v>
      </c>
    </row>
    <row r="4" s="116" customFormat="1" ht="6.75" thickBot="1">
      <c r="A4" s="118"/>
    </row>
    <row r="5" spans="2:5" ht="15" thickTop="1">
      <c r="B5" s="104" t="s">
        <v>142</v>
      </c>
      <c r="C5" s="57">
        <f>Introduction!$C$5</f>
        <v>43312</v>
      </c>
      <c r="D5" s="102" t="s">
        <v>173</v>
      </c>
      <c r="E5" s="123" t="str">
        <f>Introduction!$E$5</f>
        <v>Standard Set</v>
      </c>
    </row>
    <row r="6" spans="2:5" ht="15" thickBot="1">
      <c r="B6" s="96" t="s">
        <v>33</v>
      </c>
      <c r="C6" s="58">
        <f>Introduction!$C$6</f>
        <v>1</v>
      </c>
      <c r="D6" s="93" t="s">
        <v>20</v>
      </c>
      <c r="E6" s="121">
        <f>UpdateYear</f>
        <v>2017</v>
      </c>
    </row>
    <row r="7" spans="2:3" ht="15" thickTop="1">
      <c r="B7" s="456"/>
      <c r="C7" s="456"/>
    </row>
    <row r="8" spans="2:13" ht="26.25" customHeight="1">
      <c r="B8" s="455" t="s">
        <v>172</v>
      </c>
      <c r="C8" s="455"/>
      <c r="D8" s="455"/>
      <c r="E8" s="455"/>
      <c r="F8" s="455"/>
      <c r="G8" s="455"/>
      <c r="H8" s="455"/>
      <c r="I8" s="455"/>
      <c r="J8" s="455"/>
      <c r="K8" s="455"/>
      <c r="L8" s="455"/>
      <c r="M8" s="455"/>
    </row>
    <row r="9" spans="2:13" ht="36" customHeight="1">
      <c r="B9" s="432" t="s">
        <v>171</v>
      </c>
      <c r="C9" s="432"/>
      <c r="D9" s="432"/>
      <c r="E9" s="432"/>
      <c r="F9" s="432"/>
      <c r="G9" s="432"/>
      <c r="H9" s="432"/>
      <c r="I9" s="432"/>
      <c r="J9" s="432"/>
      <c r="K9" s="432"/>
      <c r="L9" s="432"/>
      <c r="M9" s="432"/>
    </row>
    <row r="10" spans="2:13" ht="14.25">
      <c r="B10" s="432" t="s">
        <v>656</v>
      </c>
      <c r="C10" s="432"/>
      <c r="D10" s="432"/>
      <c r="E10" s="432"/>
      <c r="F10" s="432"/>
      <c r="G10" s="432"/>
      <c r="H10" s="432"/>
      <c r="I10" s="432"/>
      <c r="J10" s="432"/>
      <c r="K10" s="432"/>
      <c r="L10" s="432"/>
      <c r="M10" s="432"/>
    </row>
    <row r="11" spans="2:13" ht="14.25">
      <c r="B11" s="432"/>
      <c r="C11" s="432"/>
      <c r="D11" s="432"/>
      <c r="E11" s="432"/>
      <c r="F11" s="432"/>
      <c r="G11" s="432"/>
      <c r="H11" s="432"/>
      <c r="I11" s="432"/>
      <c r="J11" s="432"/>
      <c r="K11" s="432"/>
      <c r="L11" s="432"/>
      <c r="M11" s="432"/>
    </row>
    <row r="12" spans="2:13" ht="14.25">
      <c r="B12" s="432"/>
      <c r="C12" s="432"/>
      <c r="D12" s="432"/>
      <c r="E12" s="432"/>
      <c r="F12" s="432"/>
      <c r="G12" s="432"/>
      <c r="H12" s="432"/>
      <c r="I12" s="432"/>
      <c r="J12" s="432"/>
      <c r="K12" s="432"/>
      <c r="L12" s="432"/>
      <c r="M12" s="432"/>
    </row>
    <row r="13" spans="2:13" ht="14.25">
      <c r="B13" s="432"/>
      <c r="C13" s="432"/>
      <c r="D13" s="432"/>
      <c r="E13" s="432"/>
      <c r="F13" s="432"/>
      <c r="G13" s="432"/>
      <c r="H13" s="432"/>
      <c r="I13" s="432"/>
      <c r="J13" s="432"/>
      <c r="K13" s="432"/>
      <c r="L13" s="432"/>
      <c r="M13" s="432"/>
    </row>
    <row r="14" spans="2:13" ht="14.25">
      <c r="B14" s="432"/>
      <c r="C14" s="432"/>
      <c r="D14" s="432"/>
      <c r="E14" s="432"/>
      <c r="F14" s="432"/>
      <c r="G14" s="432"/>
      <c r="H14" s="432"/>
      <c r="I14" s="432"/>
      <c r="J14" s="432"/>
      <c r="K14" s="432"/>
      <c r="L14" s="432"/>
      <c r="M14" s="432"/>
    </row>
    <row r="15" spans="2:13" ht="14.25">
      <c r="B15" s="432"/>
      <c r="C15" s="432"/>
      <c r="D15" s="432"/>
      <c r="E15" s="432"/>
      <c r="F15" s="432"/>
      <c r="G15" s="432"/>
      <c r="H15" s="432"/>
      <c r="I15" s="432"/>
      <c r="J15" s="432"/>
      <c r="K15" s="432"/>
      <c r="L15" s="432"/>
      <c r="M15" s="432"/>
    </row>
    <row r="16" spans="2:13" ht="30" customHeight="1">
      <c r="B16" s="432"/>
      <c r="C16" s="432"/>
      <c r="D16" s="432"/>
      <c r="E16" s="432"/>
      <c r="F16" s="432"/>
      <c r="G16" s="432"/>
      <c r="H16" s="432"/>
      <c r="I16" s="432"/>
      <c r="J16" s="432"/>
      <c r="K16" s="432"/>
      <c r="L16" s="432"/>
      <c r="M16" s="432"/>
    </row>
    <row r="17" spans="2:14" ht="27" customHeight="1">
      <c r="B17" s="460" t="s">
        <v>663</v>
      </c>
      <c r="C17" s="460"/>
      <c r="D17" s="460"/>
      <c r="E17" s="460"/>
      <c r="F17" s="460"/>
      <c r="G17" s="460"/>
      <c r="H17" s="460"/>
      <c r="I17" s="455"/>
      <c r="J17" s="455"/>
      <c r="K17" s="455"/>
      <c r="L17" s="455"/>
      <c r="M17" s="455"/>
      <c r="N17" s="43"/>
    </row>
    <row r="18" spans="2:25" ht="6" customHeight="1">
      <c r="B18" s="459" t="s">
        <v>721</v>
      </c>
      <c r="C18" s="459"/>
      <c r="D18" s="459"/>
      <c r="E18" s="459"/>
      <c r="F18" s="459"/>
      <c r="G18" s="459"/>
      <c r="H18" s="459"/>
      <c r="I18" s="459"/>
      <c r="J18" s="459"/>
      <c r="K18" s="459"/>
      <c r="L18" s="459"/>
      <c r="M18" s="459"/>
      <c r="N18" s="458"/>
      <c r="O18" s="458"/>
      <c r="P18" s="458"/>
      <c r="Q18" s="458"/>
      <c r="R18" s="458"/>
      <c r="S18" s="458"/>
      <c r="T18" s="458"/>
      <c r="U18" s="458"/>
      <c r="V18" s="458"/>
      <c r="W18" s="458"/>
      <c r="X18" s="458"/>
      <c r="Y18" s="458"/>
    </row>
    <row r="19" spans="2:25" ht="9" customHeight="1">
      <c r="B19" s="459"/>
      <c r="C19" s="459"/>
      <c r="D19" s="459"/>
      <c r="E19" s="459"/>
      <c r="F19" s="459"/>
      <c r="G19" s="459"/>
      <c r="H19" s="459"/>
      <c r="I19" s="459"/>
      <c r="J19" s="459"/>
      <c r="K19" s="459"/>
      <c r="L19" s="459"/>
      <c r="M19" s="459"/>
      <c r="N19" s="190"/>
      <c r="O19" s="190"/>
      <c r="P19" s="190"/>
      <c r="Q19" s="190"/>
      <c r="R19" s="190"/>
      <c r="S19" s="190"/>
      <c r="T19" s="190"/>
      <c r="U19" s="190"/>
      <c r="V19" s="190"/>
      <c r="W19" s="190"/>
      <c r="X19" s="190"/>
      <c r="Y19" s="190"/>
    </row>
    <row r="20" spans="2:25" ht="0.75" customHeight="1">
      <c r="B20" s="459"/>
      <c r="C20" s="459"/>
      <c r="D20" s="459"/>
      <c r="E20" s="459"/>
      <c r="F20" s="459"/>
      <c r="G20" s="459"/>
      <c r="H20" s="459"/>
      <c r="I20" s="459"/>
      <c r="J20" s="459"/>
      <c r="K20" s="459"/>
      <c r="L20" s="459"/>
      <c r="M20" s="459"/>
      <c r="N20" s="190"/>
      <c r="O20" s="190"/>
      <c r="P20" s="190"/>
      <c r="Q20" s="190"/>
      <c r="R20" s="190"/>
      <c r="S20" s="190"/>
      <c r="T20" s="190"/>
      <c r="U20" s="190"/>
      <c r="V20" s="190"/>
      <c r="W20" s="190"/>
      <c r="X20" s="190"/>
      <c r="Y20" s="190"/>
    </row>
    <row r="21" spans="2:25" ht="17.25" customHeight="1" hidden="1">
      <c r="B21" s="459"/>
      <c r="C21" s="459"/>
      <c r="D21" s="459"/>
      <c r="E21" s="459"/>
      <c r="F21" s="459"/>
      <c r="G21" s="459"/>
      <c r="H21" s="459"/>
      <c r="I21" s="459"/>
      <c r="J21" s="459"/>
      <c r="K21" s="459"/>
      <c r="L21" s="459"/>
      <c r="M21" s="459"/>
      <c r="N21" s="190"/>
      <c r="O21" s="190"/>
      <c r="P21" s="190"/>
      <c r="Q21" s="190"/>
      <c r="R21" s="190"/>
      <c r="S21" s="190"/>
      <c r="T21" s="190"/>
      <c r="U21" s="190"/>
      <c r="V21" s="190"/>
      <c r="W21" s="190"/>
      <c r="X21" s="190"/>
      <c r="Y21" s="190"/>
    </row>
    <row r="22" spans="1:25" s="116" customFormat="1" ht="27" customHeight="1">
      <c r="A22" s="118"/>
      <c r="B22" s="459"/>
      <c r="C22" s="459"/>
      <c r="D22" s="459"/>
      <c r="E22" s="459"/>
      <c r="F22" s="459"/>
      <c r="G22" s="459"/>
      <c r="H22" s="459"/>
      <c r="I22" s="459"/>
      <c r="J22" s="459"/>
      <c r="K22" s="459"/>
      <c r="L22" s="459"/>
      <c r="M22" s="459"/>
      <c r="N22" s="120"/>
      <c r="O22" s="120"/>
      <c r="P22" s="120"/>
      <c r="Q22" s="120"/>
      <c r="R22" s="120"/>
      <c r="S22" s="120"/>
      <c r="T22" s="120"/>
      <c r="U22" s="120"/>
      <c r="V22" s="120"/>
      <c r="W22" s="120"/>
      <c r="X22" s="120"/>
      <c r="Y22" s="120"/>
    </row>
    <row r="23" spans="2:14" ht="14.25">
      <c r="B23" s="188"/>
      <c r="C23" s="188"/>
      <c r="D23" s="188"/>
      <c r="E23" s="188"/>
      <c r="F23" s="188"/>
      <c r="G23" s="188"/>
      <c r="H23" s="188"/>
      <c r="I23" s="187"/>
      <c r="J23" s="187"/>
      <c r="K23" s="187"/>
      <c r="L23" s="187"/>
      <c r="M23" s="187"/>
      <c r="N23" s="43"/>
    </row>
    <row r="24" spans="1:14" ht="17.25" customHeight="1">
      <c r="A24" s="110">
        <v>1</v>
      </c>
      <c r="B24" s="457" t="s">
        <v>722</v>
      </c>
      <c r="C24" s="457"/>
      <c r="D24" s="457"/>
      <c r="E24" s="457"/>
      <c r="F24" s="457"/>
      <c r="G24" s="457"/>
      <c r="H24" s="457"/>
      <c r="I24" s="457"/>
      <c r="J24" s="457"/>
      <c r="K24" s="457"/>
      <c r="L24" s="457"/>
      <c r="M24" s="457"/>
      <c r="N24" s="75"/>
    </row>
    <row r="25" spans="1:14" ht="15" customHeight="1">
      <c r="A25" s="110"/>
      <c r="B25" s="461" t="s">
        <v>57</v>
      </c>
      <c r="C25" s="457"/>
      <c r="D25" s="457"/>
      <c r="E25" s="457"/>
      <c r="F25" s="457"/>
      <c r="G25" s="457"/>
      <c r="H25" s="457"/>
      <c r="I25" s="457"/>
      <c r="J25" s="457"/>
      <c r="K25" s="457"/>
      <c r="L25" s="457"/>
      <c r="M25" s="457"/>
      <c r="N25" s="75"/>
    </row>
    <row r="26" spans="1:14" ht="15" customHeight="1">
      <c r="A26" s="110"/>
      <c r="B26" s="432" t="s">
        <v>768</v>
      </c>
      <c r="C26" s="432"/>
      <c r="D26" s="432"/>
      <c r="E26" s="432"/>
      <c r="F26" s="432"/>
      <c r="G26" s="432"/>
      <c r="H26" s="432"/>
      <c r="I26" s="432"/>
      <c r="J26" s="432"/>
      <c r="K26" s="432"/>
      <c r="L26" s="432"/>
      <c r="M26" s="432"/>
      <c r="N26" s="75"/>
    </row>
    <row r="27" spans="1:14" ht="15" customHeight="1">
      <c r="A27" s="110"/>
      <c r="B27" s="432"/>
      <c r="C27" s="432"/>
      <c r="D27" s="432"/>
      <c r="E27" s="432"/>
      <c r="F27" s="432"/>
      <c r="G27" s="432"/>
      <c r="H27" s="432"/>
      <c r="I27" s="432"/>
      <c r="J27" s="432"/>
      <c r="K27" s="432"/>
      <c r="L27" s="432"/>
      <c r="M27" s="432"/>
      <c r="N27" s="75"/>
    </row>
    <row r="28" spans="1:14" ht="15" customHeight="1">
      <c r="A28" s="110"/>
      <c r="B28" s="432"/>
      <c r="C28" s="432"/>
      <c r="D28" s="432"/>
      <c r="E28" s="432"/>
      <c r="F28" s="432"/>
      <c r="G28" s="432"/>
      <c r="H28" s="432"/>
      <c r="I28" s="432"/>
      <c r="J28" s="432"/>
      <c r="K28" s="432"/>
      <c r="L28" s="432"/>
      <c r="M28" s="432"/>
      <c r="N28" s="75"/>
    </row>
    <row r="29" spans="1:14" ht="81.75" customHeight="1">
      <c r="A29" s="110"/>
      <c r="B29" s="432"/>
      <c r="C29" s="432"/>
      <c r="D29" s="432"/>
      <c r="E29" s="432"/>
      <c r="F29" s="432"/>
      <c r="G29" s="432"/>
      <c r="H29" s="432"/>
      <c r="I29" s="432"/>
      <c r="J29" s="432"/>
      <c r="K29" s="432"/>
      <c r="L29" s="432"/>
      <c r="M29" s="432"/>
      <c r="N29" s="75"/>
    </row>
    <row r="30" spans="1:14" s="209" customFormat="1" ht="14.25">
      <c r="A30" s="110"/>
      <c r="B30" s="432"/>
      <c r="C30" s="432"/>
      <c r="D30" s="432"/>
      <c r="E30" s="432"/>
      <c r="F30" s="432"/>
      <c r="G30" s="432"/>
      <c r="H30" s="432"/>
      <c r="I30" s="432"/>
      <c r="J30" s="432"/>
      <c r="K30" s="432"/>
      <c r="L30" s="432"/>
      <c r="M30" s="432"/>
      <c r="N30" s="75"/>
    </row>
    <row r="31" spans="1:14" s="116" customFormat="1" ht="18" customHeight="1">
      <c r="A31" s="119"/>
      <c r="B31" s="432"/>
      <c r="C31" s="432"/>
      <c r="D31" s="432"/>
      <c r="E31" s="432"/>
      <c r="F31" s="432"/>
      <c r="G31" s="432"/>
      <c r="H31" s="432"/>
      <c r="I31" s="432"/>
      <c r="J31" s="432"/>
      <c r="K31" s="432"/>
      <c r="L31" s="432"/>
      <c r="M31" s="432"/>
      <c r="N31" s="117"/>
    </row>
    <row r="32" spans="1:14" s="116" customFormat="1" ht="18" customHeight="1">
      <c r="A32" s="119"/>
      <c r="B32" s="461" t="s">
        <v>85</v>
      </c>
      <c r="C32" s="432"/>
      <c r="D32" s="432"/>
      <c r="E32" s="432"/>
      <c r="F32" s="432"/>
      <c r="G32" s="432"/>
      <c r="H32" s="432"/>
      <c r="I32" s="432"/>
      <c r="J32" s="432"/>
      <c r="K32" s="432"/>
      <c r="L32" s="432"/>
      <c r="M32" s="432"/>
      <c r="N32" s="117"/>
    </row>
    <row r="33" spans="1:13" ht="14.25">
      <c r="A33" s="110"/>
      <c r="B33" s="432" t="s">
        <v>723</v>
      </c>
      <c r="C33" s="432"/>
      <c r="D33" s="432"/>
      <c r="E33" s="432"/>
      <c r="F33" s="432"/>
      <c r="G33" s="432"/>
      <c r="H33" s="432"/>
      <c r="I33" s="432"/>
      <c r="J33" s="432"/>
      <c r="K33" s="432"/>
      <c r="L33" s="432"/>
      <c r="M33" s="432"/>
    </row>
    <row r="34" spans="1:13" ht="14.25">
      <c r="A34" s="110"/>
      <c r="B34" s="432"/>
      <c r="C34" s="432"/>
      <c r="D34" s="432"/>
      <c r="E34" s="432"/>
      <c r="F34" s="432"/>
      <c r="G34" s="432"/>
      <c r="H34" s="432"/>
      <c r="I34" s="432"/>
      <c r="J34" s="432"/>
      <c r="K34" s="432"/>
      <c r="L34" s="432"/>
      <c r="M34" s="432"/>
    </row>
    <row r="35" spans="1:13" ht="7.5" customHeight="1">
      <c r="A35" s="110"/>
      <c r="B35" s="432"/>
      <c r="C35" s="432"/>
      <c r="D35" s="432"/>
      <c r="E35" s="432"/>
      <c r="F35" s="432"/>
      <c r="G35" s="432"/>
      <c r="H35" s="432"/>
      <c r="I35" s="432"/>
      <c r="J35" s="432"/>
      <c r="K35" s="432"/>
      <c r="L35" s="432"/>
      <c r="M35" s="432"/>
    </row>
    <row r="36" spans="1:13" ht="0.75" customHeight="1">
      <c r="A36" s="110"/>
      <c r="B36" s="432"/>
      <c r="C36" s="432"/>
      <c r="D36" s="432"/>
      <c r="E36" s="432"/>
      <c r="F36" s="432"/>
      <c r="G36" s="432"/>
      <c r="H36" s="432"/>
      <c r="I36" s="432"/>
      <c r="J36" s="432"/>
      <c r="K36" s="432"/>
      <c r="L36" s="432"/>
      <c r="M36" s="432"/>
    </row>
    <row r="37" spans="1:13" ht="3" customHeight="1">
      <c r="A37" s="110"/>
      <c r="B37" s="432"/>
      <c r="C37" s="432"/>
      <c r="D37" s="432"/>
      <c r="E37" s="432"/>
      <c r="F37" s="432"/>
      <c r="G37" s="432"/>
      <c r="H37" s="432"/>
      <c r="I37" s="432"/>
      <c r="J37" s="432"/>
      <c r="K37" s="432"/>
      <c r="L37" s="432"/>
      <c r="M37" s="432"/>
    </row>
    <row r="38" spans="1:13" ht="9" customHeight="1">
      <c r="A38" s="110"/>
      <c r="B38" s="432"/>
      <c r="C38" s="432"/>
      <c r="D38" s="432"/>
      <c r="E38" s="432"/>
      <c r="F38" s="432"/>
      <c r="G38" s="432"/>
      <c r="H38" s="432"/>
      <c r="I38" s="432"/>
      <c r="J38" s="432"/>
      <c r="K38" s="432"/>
      <c r="L38" s="432"/>
      <c r="M38" s="432"/>
    </row>
    <row r="39" spans="1:14" ht="17.25" customHeight="1">
      <c r="A39" s="110">
        <v>2</v>
      </c>
      <c r="B39" s="457" t="s">
        <v>724</v>
      </c>
      <c r="C39" s="457"/>
      <c r="D39" s="457"/>
      <c r="E39" s="457"/>
      <c r="F39" s="457"/>
      <c r="G39" s="457"/>
      <c r="H39" s="457"/>
      <c r="I39" s="457"/>
      <c r="J39" s="457"/>
      <c r="K39" s="457"/>
      <c r="L39" s="457"/>
      <c r="M39" s="457"/>
      <c r="N39" s="75"/>
    </row>
    <row r="40" spans="1:14" ht="15" customHeight="1">
      <c r="A40" s="110"/>
      <c r="B40" s="461" t="s">
        <v>57</v>
      </c>
      <c r="C40" s="457"/>
      <c r="D40" s="457"/>
      <c r="E40" s="457"/>
      <c r="F40" s="457"/>
      <c r="G40" s="457"/>
      <c r="H40" s="457"/>
      <c r="I40" s="457"/>
      <c r="J40" s="457"/>
      <c r="K40" s="457"/>
      <c r="L40" s="457"/>
      <c r="M40" s="457"/>
      <c r="N40" s="75"/>
    </row>
    <row r="41" spans="1:14" ht="14.25">
      <c r="A41" s="110"/>
      <c r="B41" s="432" t="s">
        <v>725</v>
      </c>
      <c r="C41" s="432"/>
      <c r="D41" s="432"/>
      <c r="E41" s="432"/>
      <c r="F41" s="432"/>
      <c r="G41" s="432"/>
      <c r="H41" s="432"/>
      <c r="I41" s="432"/>
      <c r="J41" s="432"/>
      <c r="K41" s="432"/>
      <c r="L41" s="432"/>
      <c r="M41" s="432"/>
      <c r="N41" s="75"/>
    </row>
    <row r="42" spans="1:14" ht="42.75" customHeight="1">
      <c r="A42" s="110"/>
      <c r="B42" s="432"/>
      <c r="C42" s="432"/>
      <c r="D42" s="432"/>
      <c r="E42" s="432"/>
      <c r="F42" s="432"/>
      <c r="G42" s="432"/>
      <c r="H42" s="432"/>
      <c r="I42" s="432"/>
      <c r="J42" s="432"/>
      <c r="K42" s="432"/>
      <c r="L42" s="432"/>
      <c r="M42" s="432"/>
      <c r="N42" s="135"/>
    </row>
    <row r="43" spans="1:13" ht="14.25">
      <c r="A43" s="119"/>
      <c r="B43" s="461" t="s">
        <v>85</v>
      </c>
      <c r="C43" s="432"/>
      <c r="D43" s="432"/>
      <c r="E43" s="432"/>
      <c r="F43" s="432"/>
      <c r="G43" s="432"/>
      <c r="H43" s="432"/>
      <c r="I43" s="432"/>
      <c r="J43" s="432"/>
      <c r="K43" s="432"/>
      <c r="L43" s="432"/>
      <c r="M43" s="432"/>
    </row>
    <row r="44" spans="1:13" ht="4.5" customHeight="1">
      <c r="A44" s="110"/>
      <c r="B44" s="462" t="s">
        <v>767</v>
      </c>
      <c r="C44" s="462"/>
      <c r="D44" s="462"/>
      <c r="E44" s="462"/>
      <c r="F44" s="462"/>
      <c r="G44" s="462"/>
      <c r="H44" s="462"/>
      <c r="I44" s="462"/>
      <c r="J44" s="462"/>
      <c r="K44" s="462"/>
      <c r="L44" s="462"/>
      <c r="M44" s="462"/>
    </row>
    <row r="45" spans="1:13" ht="15.75" customHeight="1">
      <c r="A45" s="110"/>
      <c r="B45" s="462"/>
      <c r="C45" s="462"/>
      <c r="D45" s="462"/>
      <c r="E45" s="462"/>
      <c r="F45" s="462"/>
      <c r="G45" s="462"/>
      <c r="H45" s="462"/>
      <c r="I45" s="462"/>
      <c r="J45" s="462"/>
      <c r="K45" s="462"/>
      <c r="L45" s="462"/>
      <c r="M45" s="462"/>
    </row>
    <row r="46" spans="1:13" ht="7.5" customHeight="1">
      <c r="A46" s="110"/>
      <c r="B46" s="440"/>
      <c r="C46" s="440"/>
      <c r="D46" s="440"/>
      <c r="E46" s="440"/>
      <c r="F46" s="440"/>
      <c r="G46" s="440"/>
      <c r="H46" s="440"/>
      <c r="I46" s="440"/>
      <c r="J46" s="440"/>
      <c r="K46" s="440"/>
      <c r="L46" s="440"/>
      <c r="M46" s="440"/>
    </row>
    <row r="48" spans="1:14" s="209" customFormat="1" ht="17.25" customHeight="1">
      <c r="A48" s="110">
        <v>3</v>
      </c>
      <c r="B48" s="457" t="s">
        <v>726</v>
      </c>
      <c r="C48" s="457"/>
      <c r="D48" s="457"/>
      <c r="E48" s="457"/>
      <c r="F48" s="457"/>
      <c r="G48" s="457"/>
      <c r="H48" s="457"/>
      <c r="I48" s="457"/>
      <c r="J48" s="457"/>
      <c r="K48" s="457"/>
      <c r="L48" s="457"/>
      <c r="M48" s="457"/>
      <c r="N48" s="75"/>
    </row>
    <row r="49" spans="1:14" s="209" customFormat="1" ht="15" customHeight="1">
      <c r="A49" s="110"/>
      <c r="B49" s="461" t="s">
        <v>57</v>
      </c>
      <c r="C49" s="457"/>
      <c r="D49" s="457"/>
      <c r="E49" s="457"/>
      <c r="F49" s="457"/>
      <c r="G49" s="457"/>
      <c r="H49" s="457"/>
      <c r="I49" s="457"/>
      <c r="J49" s="457"/>
      <c r="K49" s="457"/>
      <c r="L49" s="457"/>
      <c r="M49" s="457"/>
      <c r="N49" s="75"/>
    </row>
    <row r="50" spans="1:14" s="209" customFormat="1" ht="30" customHeight="1">
      <c r="A50" s="110"/>
      <c r="B50" s="432" t="s">
        <v>727</v>
      </c>
      <c r="C50" s="432"/>
      <c r="D50" s="432"/>
      <c r="E50" s="432"/>
      <c r="F50" s="432"/>
      <c r="G50" s="432"/>
      <c r="H50" s="432"/>
      <c r="I50" s="432"/>
      <c r="J50" s="432"/>
      <c r="K50" s="432"/>
      <c r="L50" s="432"/>
      <c r="M50" s="432"/>
      <c r="N50" s="75"/>
    </row>
    <row r="51" spans="1:14" s="209" customFormat="1" ht="26.25" customHeight="1">
      <c r="A51" s="110"/>
      <c r="B51" s="432"/>
      <c r="C51" s="432"/>
      <c r="D51" s="432"/>
      <c r="E51" s="432"/>
      <c r="F51" s="432"/>
      <c r="G51" s="432"/>
      <c r="H51" s="432"/>
      <c r="I51" s="432"/>
      <c r="J51" s="432"/>
      <c r="K51" s="432"/>
      <c r="L51" s="432"/>
      <c r="M51" s="432"/>
      <c r="N51" s="135"/>
    </row>
    <row r="52" spans="1:13" s="209" customFormat="1" ht="14.25">
      <c r="A52" s="119"/>
      <c r="B52" s="461" t="s">
        <v>85</v>
      </c>
      <c r="C52" s="432"/>
      <c r="D52" s="432"/>
      <c r="E52" s="432"/>
      <c r="F52" s="432"/>
      <c r="G52" s="432"/>
      <c r="H52" s="432"/>
      <c r="I52" s="432"/>
      <c r="J52" s="432"/>
      <c r="K52" s="432"/>
      <c r="L52" s="432"/>
      <c r="M52" s="432"/>
    </row>
    <row r="53" spans="1:13" s="209" customFormat="1" ht="14.25">
      <c r="A53" s="110"/>
      <c r="B53" s="462" t="s">
        <v>728</v>
      </c>
      <c r="C53" s="462"/>
      <c r="D53" s="462"/>
      <c r="E53" s="462"/>
      <c r="F53" s="462"/>
      <c r="G53" s="462"/>
      <c r="H53" s="462"/>
      <c r="I53" s="462"/>
      <c r="J53" s="462"/>
      <c r="K53" s="462"/>
      <c r="L53" s="462"/>
      <c r="M53" s="462"/>
    </row>
    <row r="54" spans="1:13" s="209" customFormat="1" ht="36" customHeight="1">
      <c r="A54" s="110"/>
      <c r="B54" s="462"/>
      <c r="C54" s="462"/>
      <c r="D54" s="462"/>
      <c r="E54" s="462"/>
      <c r="F54" s="462"/>
      <c r="G54" s="462"/>
      <c r="H54" s="462"/>
      <c r="I54" s="462"/>
      <c r="J54" s="462"/>
      <c r="K54" s="462"/>
      <c r="L54" s="462"/>
      <c r="M54" s="462"/>
    </row>
    <row r="55" spans="1:13" s="209" customFormat="1" ht="14.25">
      <c r="A55" s="110"/>
      <c r="B55" s="440"/>
      <c r="C55" s="440"/>
      <c r="D55" s="440"/>
      <c r="E55" s="440"/>
      <c r="F55" s="440"/>
      <c r="G55" s="440"/>
      <c r="H55" s="440"/>
      <c r="I55" s="440"/>
      <c r="J55" s="440"/>
      <c r="K55" s="440"/>
      <c r="L55" s="440"/>
      <c r="M55" s="440"/>
    </row>
    <row r="56" spans="1:14" s="209" customFormat="1" ht="17.25" customHeight="1">
      <c r="A56" s="110">
        <v>4</v>
      </c>
      <c r="B56" s="457" t="s">
        <v>860</v>
      </c>
      <c r="C56" s="457"/>
      <c r="D56" s="457"/>
      <c r="E56" s="457"/>
      <c r="F56" s="457"/>
      <c r="G56" s="457"/>
      <c r="H56" s="457"/>
      <c r="I56" s="457"/>
      <c r="J56" s="457"/>
      <c r="K56" s="457"/>
      <c r="L56" s="457"/>
      <c r="M56" s="457"/>
      <c r="N56" s="75"/>
    </row>
    <row r="57" spans="1:14" s="209" customFormat="1" ht="15" customHeight="1">
      <c r="A57" s="110"/>
      <c r="B57" s="461" t="s">
        <v>57</v>
      </c>
      <c r="C57" s="457"/>
      <c r="D57" s="457"/>
      <c r="E57" s="457"/>
      <c r="F57" s="457"/>
      <c r="G57" s="457"/>
      <c r="H57" s="457"/>
      <c r="I57" s="457"/>
      <c r="J57" s="457"/>
      <c r="K57" s="457"/>
      <c r="L57" s="457"/>
      <c r="M57" s="457"/>
      <c r="N57" s="75"/>
    </row>
    <row r="58" spans="1:14" s="209" customFormat="1" ht="53.25" customHeight="1">
      <c r="A58" s="110"/>
      <c r="B58" s="432" t="s">
        <v>729</v>
      </c>
      <c r="C58" s="432"/>
      <c r="D58" s="432"/>
      <c r="E58" s="432"/>
      <c r="F58" s="432"/>
      <c r="G58" s="432"/>
      <c r="H58" s="432"/>
      <c r="I58" s="432"/>
      <c r="J58" s="432"/>
      <c r="K58" s="432"/>
      <c r="L58" s="432"/>
      <c r="M58" s="432"/>
      <c r="N58" s="75"/>
    </row>
    <row r="59" spans="1:14" s="209" customFormat="1" ht="32.25" customHeight="1">
      <c r="A59" s="110"/>
      <c r="B59" s="432"/>
      <c r="C59" s="432"/>
      <c r="D59" s="432"/>
      <c r="E59" s="432"/>
      <c r="F59" s="432"/>
      <c r="G59" s="432"/>
      <c r="H59" s="432"/>
      <c r="I59" s="432"/>
      <c r="J59" s="432"/>
      <c r="K59" s="432"/>
      <c r="L59" s="432"/>
      <c r="M59" s="432"/>
      <c r="N59" s="135"/>
    </row>
    <row r="60" spans="1:13" s="209" customFormat="1" ht="14.25">
      <c r="A60" s="119"/>
      <c r="B60" s="461" t="s">
        <v>85</v>
      </c>
      <c r="C60" s="432"/>
      <c r="D60" s="432"/>
      <c r="E60" s="432"/>
      <c r="F60" s="432"/>
      <c r="G60" s="432"/>
      <c r="H60" s="432"/>
      <c r="I60" s="432"/>
      <c r="J60" s="432"/>
      <c r="K60" s="432"/>
      <c r="L60" s="432"/>
      <c r="M60" s="432"/>
    </row>
    <row r="61" spans="1:13" s="209" customFormat="1" ht="10.5" customHeight="1">
      <c r="A61" s="110"/>
      <c r="B61" s="462" t="s">
        <v>730</v>
      </c>
      <c r="C61" s="462"/>
      <c r="D61" s="462"/>
      <c r="E61" s="462"/>
      <c r="F61" s="462"/>
      <c r="G61" s="462"/>
      <c r="H61" s="462"/>
      <c r="I61" s="462"/>
      <c r="J61" s="462"/>
      <c r="K61" s="462"/>
      <c r="L61" s="462"/>
      <c r="M61" s="462"/>
    </row>
    <row r="62" spans="1:13" s="209" customFormat="1" ht="24.75" customHeight="1">
      <c r="A62" s="110"/>
      <c r="B62" s="462"/>
      <c r="C62" s="462"/>
      <c r="D62" s="462"/>
      <c r="E62" s="462"/>
      <c r="F62" s="462"/>
      <c r="G62" s="462"/>
      <c r="H62" s="462"/>
      <c r="I62" s="462"/>
      <c r="J62" s="462"/>
      <c r="K62" s="462"/>
      <c r="L62" s="462"/>
      <c r="M62" s="462"/>
    </row>
    <row r="64" spans="1:14" s="209" customFormat="1" ht="17.25" customHeight="1">
      <c r="A64" s="110">
        <v>5</v>
      </c>
      <c r="B64" s="457" t="s">
        <v>861</v>
      </c>
      <c r="C64" s="457"/>
      <c r="D64" s="457"/>
      <c r="E64" s="457"/>
      <c r="F64" s="457"/>
      <c r="G64" s="457"/>
      <c r="H64" s="457"/>
      <c r="I64" s="457"/>
      <c r="J64" s="457"/>
      <c r="K64" s="457"/>
      <c r="L64" s="457"/>
      <c r="M64" s="457"/>
      <c r="N64" s="75"/>
    </row>
    <row r="65" spans="1:14" s="209" customFormat="1" ht="15" customHeight="1">
      <c r="A65" s="110"/>
      <c r="B65" s="461" t="s">
        <v>57</v>
      </c>
      <c r="C65" s="457"/>
      <c r="D65" s="457"/>
      <c r="E65" s="457"/>
      <c r="F65" s="457"/>
      <c r="G65" s="457"/>
      <c r="H65" s="457"/>
      <c r="I65" s="457"/>
      <c r="J65" s="457"/>
      <c r="K65" s="457"/>
      <c r="L65" s="457"/>
      <c r="M65" s="457"/>
      <c r="N65" s="75"/>
    </row>
    <row r="66" spans="1:14" s="209" customFormat="1" ht="53.25" customHeight="1">
      <c r="A66" s="110"/>
      <c r="B66" s="432" t="s">
        <v>731</v>
      </c>
      <c r="C66" s="432"/>
      <c r="D66" s="432"/>
      <c r="E66" s="432"/>
      <c r="F66" s="432"/>
      <c r="G66" s="432"/>
      <c r="H66" s="432"/>
      <c r="I66" s="432"/>
      <c r="J66" s="432"/>
      <c r="K66" s="432"/>
      <c r="L66" s="432"/>
      <c r="M66" s="432"/>
      <c r="N66" s="75"/>
    </row>
    <row r="67" spans="1:14" s="209" customFormat="1" ht="36" customHeight="1">
      <c r="A67" s="110"/>
      <c r="B67" s="432"/>
      <c r="C67" s="432"/>
      <c r="D67" s="432"/>
      <c r="E67" s="432"/>
      <c r="F67" s="432"/>
      <c r="G67" s="432"/>
      <c r="H67" s="432"/>
      <c r="I67" s="432"/>
      <c r="J67" s="432"/>
      <c r="K67" s="432"/>
      <c r="L67" s="432"/>
      <c r="M67" s="432"/>
      <c r="N67" s="135"/>
    </row>
    <row r="68" spans="1:13" s="209" customFormat="1" ht="14.25">
      <c r="A68" s="119"/>
      <c r="B68" s="461" t="s">
        <v>85</v>
      </c>
      <c r="C68" s="432"/>
      <c r="D68" s="432"/>
      <c r="E68" s="432"/>
      <c r="F68" s="432"/>
      <c r="G68" s="432"/>
      <c r="H68" s="432"/>
      <c r="I68" s="432"/>
      <c r="J68" s="432"/>
      <c r="K68" s="432"/>
      <c r="L68" s="432"/>
      <c r="M68" s="432"/>
    </row>
    <row r="69" spans="1:13" s="209" customFormat="1" ht="10.5" customHeight="1">
      <c r="A69" s="110"/>
      <c r="B69" s="462" t="s">
        <v>732</v>
      </c>
      <c r="C69" s="462"/>
      <c r="D69" s="462"/>
      <c r="E69" s="462"/>
      <c r="F69" s="462"/>
      <c r="G69" s="462"/>
      <c r="H69" s="462"/>
      <c r="I69" s="462"/>
      <c r="J69" s="462"/>
      <c r="K69" s="462"/>
      <c r="L69" s="462"/>
      <c r="M69" s="462"/>
    </row>
    <row r="70" spans="1:13" s="209" customFormat="1" ht="24.75" customHeight="1">
      <c r="A70" s="110"/>
      <c r="B70" s="462"/>
      <c r="C70" s="462"/>
      <c r="D70" s="462"/>
      <c r="E70" s="462"/>
      <c r="F70" s="462"/>
      <c r="G70" s="462"/>
      <c r="H70" s="462"/>
      <c r="I70" s="462"/>
      <c r="J70" s="462"/>
      <c r="K70" s="462"/>
      <c r="L70" s="462"/>
      <c r="M70" s="462"/>
    </row>
    <row r="72" s="209" customFormat="1" ht="14.25">
      <c r="A72" s="109"/>
    </row>
    <row r="73" ht="14.25">
      <c r="B73" s="176" t="s">
        <v>766</v>
      </c>
    </row>
    <row r="74" s="116" customFormat="1" ht="6">
      <c r="A74" s="118"/>
    </row>
    <row r="75" spans="1:12" ht="14.25">
      <c r="A75" s="152"/>
      <c r="B75" s="463" t="s">
        <v>692</v>
      </c>
      <c r="C75" s="463"/>
      <c r="D75" s="463"/>
      <c r="E75" s="463"/>
      <c r="F75" s="463"/>
      <c r="G75" s="463"/>
      <c r="H75" s="463"/>
      <c r="I75" s="464"/>
      <c r="J75" s="464"/>
      <c r="K75" s="464"/>
      <c r="L75" s="464"/>
    </row>
    <row r="76" spans="1:12" ht="14.25">
      <c r="A76" s="152"/>
      <c r="B76" s="373" t="s">
        <v>694</v>
      </c>
      <c r="C76" s="366"/>
      <c r="D76" s="366"/>
      <c r="E76" s="366"/>
      <c r="F76" s="366"/>
      <c r="G76" s="366"/>
      <c r="H76" s="366"/>
      <c r="I76" s="327"/>
      <c r="J76" s="327"/>
      <c r="K76" s="327"/>
      <c r="L76" s="327"/>
    </row>
    <row r="77" spans="1:12" s="116" customFormat="1" ht="6">
      <c r="A77" s="160"/>
      <c r="B77" s="374"/>
      <c r="C77" s="375"/>
      <c r="D77" s="375"/>
      <c r="E77" s="375"/>
      <c r="F77" s="375"/>
      <c r="G77" s="375"/>
      <c r="H77" s="375"/>
      <c r="I77" s="376"/>
      <c r="J77" s="376"/>
      <c r="K77" s="376"/>
      <c r="L77" s="376"/>
    </row>
    <row r="78" spans="1:12" s="391" customFormat="1" ht="13.5">
      <c r="A78" s="159"/>
      <c r="B78" s="395"/>
      <c r="C78" s="476" t="s">
        <v>756</v>
      </c>
      <c r="D78" s="476"/>
      <c r="E78" s="476"/>
      <c r="F78" s="476"/>
      <c r="G78" s="476"/>
      <c r="H78" s="476"/>
      <c r="I78" s="476"/>
      <c r="J78" s="476"/>
      <c r="K78" s="476"/>
      <c r="L78" s="396"/>
    </row>
    <row r="79" spans="1:12" s="391" customFormat="1" ht="13.5">
      <c r="A79" s="159"/>
      <c r="B79" s="395"/>
      <c r="C79" s="476"/>
      <c r="D79" s="476"/>
      <c r="E79" s="476"/>
      <c r="F79" s="476"/>
      <c r="G79" s="476"/>
      <c r="H79" s="476"/>
      <c r="I79" s="476"/>
      <c r="J79" s="476"/>
      <c r="K79" s="476"/>
      <c r="L79" s="396"/>
    </row>
    <row r="80" spans="1:12" s="116" customFormat="1" ht="6">
      <c r="A80" s="160"/>
      <c r="B80" s="374"/>
      <c r="C80" s="375"/>
      <c r="D80" s="375"/>
      <c r="E80" s="375"/>
      <c r="F80" s="375"/>
      <c r="G80" s="375"/>
      <c r="H80" s="375"/>
      <c r="I80" s="376"/>
      <c r="J80" s="376"/>
      <c r="K80" s="376"/>
      <c r="L80" s="376"/>
    </row>
    <row r="81" spans="1:12" ht="14.25">
      <c r="A81" s="152"/>
      <c r="B81" s="377"/>
      <c r="C81" s="378" t="s">
        <v>695</v>
      </c>
      <c r="D81" s="378" t="s">
        <v>696</v>
      </c>
      <c r="E81" s="378" t="s">
        <v>696</v>
      </c>
      <c r="F81" s="378" t="s">
        <v>697</v>
      </c>
      <c r="G81" s="378" t="s">
        <v>697</v>
      </c>
      <c r="H81" s="465" t="s">
        <v>698</v>
      </c>
      <c r="I81" s="465"/>
      <c r="J81" s="465"/>
      <c r="K81" s="465"/>
      <c r="L81" s="327"/>
    </row>
    <row r="82" spans="1:12" ht="42.75">
      <c r="A82" s="152"/>
      <c r="B82" s="379"/>
      <c r="C82" s="379"/>
      <c r="D82" s="380" t="s">
        <v>689</v>
      </c>
      <c r="E82" s="380" t="s">
        <v>690</v>
      </c>
      <c r="F82" s="380" t="str">
        <f>D82</f>
        <v>Plug-in Hybrid Electric Vehicle</v>
      </c>
      <c r="G82" s="380" t="str">
        <f>E82</f>
        <v>Battery Electric Vehicle</v>
      </c>
      <c r="H82" s="466"/>
      <c r="I82" s="467"/>
      <c r="J82" s="467"/>
      <c r="K82" s="468"/>
      <c r="L82" s="327"/>
    </row>
    <row r="83" spans="1:12" ht="14.25">
      <c r="A83" s="152"/>
      <c r="B83" s="382" t="s">
        <v>118</v>
      </c>
      <c r="C83" s="381" t="s">
        <v>96</v>
      </c>
      <c r="D83" s="377" t="s">
        <v>699</v>
      </c>
      <c r="E83" s="377" t="s">
        <v>700</v>
      </c>
      <c r="F83" s="377" t="s">
        <v>699</v>
      </c>
      <c r="G83" s="377" t="s">
        <v>700</v>
      </c>
      <c r="H83" s="469" t="s">
        <v>701</v>
      </c>
      <c r="I83" s="469"/>
      <c r="J83" s="469"/>
      <c r="K83" s="469"/>
      <c r="L83" s="327"/>
    </row>
    <row r="84" spans="1:12" ht="29.25" customHeight="1">
      <c r="A84" s="152"/>
      <c r="B84" s="382" t="s">
        <v>19</v>
      </c>
      <c r="C84" s="381" t="s">
        <v>101</v>
      </c>
      <c r="D84" s="377" t="s">
        <v>699</v>
      </c>
      <c r="E84" s="377" t="s">
        <v>700</v>
      </c>
      <c r="F84" s="377" t="s">
        <v>699</v>
      </c>
      <c r="G84" s="377" t="s">
        <v>700</v>
      </c>
      <c r="H84" s="469" t="s">
        <v>702</v>
      </c>
      <c r="I84" s="469"/>
      <c r="J84" s="469"/>
      <c r="K84" s="469"/>
      <c r="L84" s="327"/>
    </row>
    <row r="85" spans="1:12" ht="14.25">
      <c r="A85" s="152"/>
      <c r="B85" s="382" t="s">
        <v>703</v>
      </c>
      <c r="C85" s="381" t="s">
        <v>107</v>
      </c>
      <c r="D85" s="377" t="s">
        <v>699</v>
      </c>
      <c r="E85" s="377" t="s">
        <v>699</v>
      </c>
      <c r="F85" s="377" t="s">
        <v>699</v>
      </c>
      <c r="G85" s="377" t="s">
        <v>699</v>
      </c>
      <c r="H85" s="469" t="s">
        <v>704</v>
      </c>
      <c r="I85" s="469"/>
      <c r="J85" s="469"/>
      <c r="K85" s="469"/>
      <c r="L85" s="327"/>
    </row>
    <row r="86" spans="1:12" ht="28.5">
      <c r="A86" s="152"/>
      <c r="B86" s="382" t="s">
        <v>122</v>
      </c>
      <c r="C86" s="381" t="s">
        <v>101</v>
      </c>
      <c r="D86" s="377" t="s">
        <v>699</v>
      </c>
      <c r="E86" s="377" t="s">
        <v>699</v>
      </c>
      <c r="F86" s="377" t="s">
        <v>699</v>
      </c>
      <c r="G86" s="377" t="s">
        <v>699</v>
      </c>
      <c r="H86" s="469" t="s">
        <v>705</v>
      </c>
      <c r="I86" s="469"/>
      <c r="J86" s="469"/>
      <c r="K86" s="469"/>
      <c r="L86" s="327"/>
    </row>
    <row r="87" spans="1:12" ht="28.5">
      <c r="A87" s="152"/>
      <c r="B87" s="382" t="s">
        <v>10</v>
      </c>
      <c r="C87" s="381" t="s">
        <v>101</v>
      </c>
      <c r="D87" s="377" t="s">
        <v>699</v>
      </c>
      <c r="E87" s="377" t="s">
        <v>699</v>
      </c>
      <c r="F87" s="377" t="s">
        <v>699</v>
      </c>
      <c r="G87" s="377" t="s">
        <v>699</v>
      </c>
      <c r="H87" s="469" t="s">
        <v>706</v>
      </c>
      <c r="I87" s="469"/>
      <c r="J87" s="469"/>
      <c r="K87" s="469"/>
      <c r="L87" s="327"/>
    </row>
    <row r="88" spans="1:12" ht="14.25">
      <c r="A88" s="152"/>
      <c r="B88" s="366"/>
      <c r="C88" s="366"/>
      <c r="D88" s="366"/>
      <c r="E88" s="366"/>
      <c r="F88" s="366"/>
      <c r="G88" s="366"/>
      <c r="H88" s="366"/>
      <c r="I88" s="327"/>
      <c r="J88" s="327"/>
      <c r="K88" s="327"/>
      <c r="L88" s="327"/>
    </row>
    <row r="89" spans="1:12" ht="14.25">
      <c r="A89" s="152"/>
      <c r="B89" s="373" t="s">
        <v>707</v>
      </c>
      <c r="C89" s="366"/>
      <c r="D89" s="366"/>
      <c r="E89" s="366"/>
      <c r="F89" s="366"/>
      <c r="G89" s="366"/>
      <c r="H89" s="366"/>
      <c r="I89" s="327"/>
      <c r="J89" s="327"/>
      <c r="K89" s="327"/>
      <c r="L89" s="327"/>
    </row>
    <row r="90" spans="1:12" s="116" customFormat="1" ht="6">
      <c r="A90" s="160"/>
      <c r="B90" s="374"/>
      <c r="C90" s="375"/>
      <c r="D90" s="375"/>
      <c r="E90" s="375"/>
      <c r="F90" s="375"/>
      <c r="G90" s="375"/>
      <c r="H90" s="375"/>
      <c r="I90" s="376"/>
      <c r="J90" s="376"/>
      <c r="K90" s="376"/>
      <c r="L90" s="376"/>
    </row>
    <row r="91" spans="1:12" s="391" customFormat="1" ht="13.5">
      <c r="A91" s="159"/>
      <c r="B91" s="395"/>
      <c r="C91" s="476" t="s">
        <v>755</v>
      </c>
      <c r="D91" s="476"/>
      <c r="E91" s="476"/>
      <c r="F91" s="476"/>
      <c r="G91" s="476"/>
      <c r="H91" s="476"/>
      <c r="I91" s="476"/>
      <c r="J91" s="476"/>
      <c r="K91" s="476"/>
      <c r="L91" s="396"/>
    </row>
    <row r="92" spans="1:12" s="391" customFormat="1" ht="13.5">
      <c r="A92" s="159"/>
      <c r="B92" s="395"/>
      <c r="C92" s="476"/>
      <c r="D92" s="476"/>
      <c r="E92" s="476"/>
      <c r="F92" s="476"/>
      <c r="G92" s="476"/>
      <c r="H92" s="476"/>
      <c r="I92" s="476"/>
      <c r="J92" s="476"/>
      <c r="K92" s="476"/>
      <c r="L92" s="396"/>
    </row>
    <row r="93" spans="1:13" s="391" customFormat="1" ht="13.5">
      <c r="A93" s="159"/>
      <c r="B93" s="432" t="s">
        <v>757</v>
      </c>
      <c r="C93" s="432"/>
      <c r="D93" s="432"/>
      <c r="E93" s="432"/>
      <c r="F93" s="432"/>
      <c r="G93" s="432"/>
      <c r="H93" s="432"/>
      <c r="I93" s="432"/>
      <c r="J93" s="432"/>
      <c r="K93" s="432"/>
      <c r="L93" s="432"/>
      <c r="M93" s="432"/>
    </row>
    <row r="94" spans="1:13" s="391" customFormat="1" ht="13.5">
      <c r="A94" s="159"/>
      <c r="B94" s="432"/>
      <c r="C94" s="432"/>
      <c r="D94" s="432"/>
      <c r="E94" s="432"/>
      <c r="F94" s="432"/>
      <c r="G94" s="432"/>
      <c r="H94" s="432"/>
      <c r="I94" s="432"/>
      <c r="J94" s="432"/>
      <c r="K94" s="432"/>
      <c r="L94" s="432"/>
      <c r="M94" s="432"/>
    </row>
    <row r="95" spans="1:13" s="391" customFormat="1" ht="13.5">
      <c r="A95" s="159"/>
      <c r="B95" s="432"/>
      <c r="C95" s="432"/>
      <c r="D95" s="432"/>
      <c r="E95" s="432"/>
      <c r="F95" s="432"/>
      <c r="G95" s="432"/>
      <c r="H95" s="432"/>
      <c r="I95" s="432"/>
      <c r="J95" s="432"/>
      <c r="K95" s="432"/>
      <c r="L95" s="432"/>
      <c r="M95" s="432"/>
    </row>
    <row r="96" spans="1:12" ht="14.25">
      <c r="A96" s="364"/>
      <c r="B96" s="470" t="s">
        <v>748</v>
      </c>
      <c r="C96" s="470"/>
      <c r="D96" s="470"/>
      <c r="E96" s="470"/>
      <c r="F96" s="470"/>
      <c r="G96" s="470"/>
      <c r="H96" s="366"/>
      <c r="I96" s="327"/>
      <c r="J96" s="327"/>
      <c r="K96" s="327"/>
      <c r="L96" s="327"/>
    </row>
    <row r="97" spans="1:12" s="116" customFormat="1" ht="6">
      <c r="A97" s="160"/>
      <c r="B97" s="374"/>
      <c r="C97" s="375"/>
      <c r="D97" s="375"/>
      <c r="E97" s="375"/>
      <c r="F97" s="375"/>
      <c r="G97" s="375"/>
      <c r="H97" s="375"/>
      <c r="I97" s="376"/>
      <c r="J97" s="376"/>
      <c r="K97" s="376"/>
      <c r="L97" s="376"/>
    </row>
    <row r="98" spans="1:13" s="116" customFormat="1" ht="6">
      <c r="A98" s="160"/>
      <c r="B98" s="397"/>
      <c r="C98" s="397"/>
      <c r="D98" s="397"/>
      <c r="E98" s="397"/>
      <c r="F98" s="397"/>
      <c r="G98" s="397"/>
      <c r="H98" s="397"/>
      <c r="I98" s="397"/>
      <c r="J98" s="397"/>
      <c r="K98" s="397"/>
      <c r="L98" s="397"/>
      <c r="M98" s="397"/>
    </row>
    <row r="99" spans="1:12" ht="14.25">
      <c r="A99" s="152"/>
      <c r="B99" s="377"/>
      <c r="C99" s="378" t="s">
        <v>695</v>
      </c>
      <c r="D99" s="378" t="s">
        <v>696</v>
      </c>
      <c r="E99" s="378" t="s">
        <v>696</v>
      </c>
      <c r="F99" s="378" t="s">
        <v>697</v>
      </c>
      <c r="G99" s="378" t="s">
        <v>697</v>
      </c>
      <c r="H99" s="465" t="s">
        <v>698</v>
      </c>
      <c r="I99" s="465"/>
      <c r="J99" s="465"/>
      <c r="K99" s="465"/>
      <c r="L99" s="327"/>
    </row>
    <row r="100" spans="1:12" ht="42.75">
      <c r="A100" s="152"/>
      <c r="B100" s="380"/>
      <c r="C100" s="379"/>
      <c r="D100" s="380" t="s">
        <v>689</v>
      </c>
      <c r="E100" s="380" t="s">
        <v>690</v>
      </c>
      <c r="F100" s="380" t="str">
        <f>D100</f>
        <v>Plug-in Hybrid Electric Vehicle</v>
      </c>
      <c r="G100" s="380" t="str">
        <f>E100</f>
        <v>Battery Electric Vehicle</v>
      </c>
      <c r="H100" s="466"/>
      <c r="I100" s="467"/>
      <c r="J100" s="467"/>
      <c r="K100" s="468"/>
      <c r="L100" s="327"/>
    </row>
    <row r="101" spans="1:12" ht="28.5">
      <c r="A101" s="388" t="s">
        <v>744</v>
      </c>
      <c r="B101" s="382" t="s">
        <v>117</v>
      </c>
      <c r="C101" s="381" t="s">
        <v>96</v>
      </c>
      <c r="D101" s="389" t="s">
        <v>699</v>
      </c>
      <c r="E101" s="389" t="s">
        <v>700</v>
      </c>
      <c r="F101" s="383"/>
      <c r="G101" s="383"/>
      <c r="H101" s="471" t="s">
        <v>708</v>
      </c>
      <c r="I101" s="471"/>
      <c r="J101" s="471"/>
      <c r="K101" s="471"/>
      <c r="L101" s="327"/>
    </row>
    <row r="102" spans="1:12" ht="14.25">
      <c r="A102" s="388" t="s">
        <v>744</v>
      </c>
      <c r="B102" s="382" t="s">
        <v>28</v>
      </c>
      <c r="C102" s="381" t="s">
        <v>96</v>
      </c>
      <c r="D102" s="383"/>
      <c r="E102" s="383"/>
      <c r="F102" s="389" t="s">
        <v>699</v>
      </c>
      <c r="G102" s="389" t="s">
        <v>700</v>
      </c>
      <c r="H102" s="471" t="s">
        <v>708</v>
      </c>
      <c r="I102" s="471"/>
      <c r="J102" s="471"/>
      <c r="K102" s="471"/>
      <c r="L102" s="327"/>
    </row>
    <row r="103" spans="1:12" ht="28.5">
      <c r="A103" s="388" t="s">
        <v>744</v>
      </c>
      <c r="B103" s="382" t="s">
        <v>719</v>
      </c>
      <c r="C103" s="381" t="s">
        <v>107</v>
      </c>
      <c r="D103" s="389" t="s">
        <v>699</v>
      </c>
      <c r="E103" s="389" t="s">
        <v>699</v>
      </c>
      <c r="F103" s="389" t="s">
        <v>699</v>
      </c>
      <c r="G103" s="389" t="s">
        <v>699</v>
      </c>
      <c r="H103" s="471" t="s">
        <v>709</v>
      </c>
      <c r="I103" s="471"/>
      <c r="J103" s="471"/>
      <c r="K103" s="471"/>
      <c r="L103" s="327"/>
    </row>
    <row r="104" spans="1:12" ht="28.5">
      <c r="A104" s="388" t="s">
        <v>744</v>
      </c>
      <c r="B104" s="382" t="s">
        <v>720</v>
      </c>
      <c r="C104" s="381" t="s">
        <v>101</v>
      </c>
      <c r="D104" s="389" t="s">
        <v>699</v>
      </c>
      <c r="E104" s="389" t="s">
        <v>699</v>
      </c>
      <c r="F104" s="389" t="s">
        <v>699</v>
      </c>
      <c r="G104" s="389" t="s">
        <v>699</v>
      </c>
      <c r="H104" s="469" t="s">
        <v>710</v>
      </c>
      <c r="I104" s="469"/>
      <c r="J104" s="469"/>
      <c r="K104" s="469"/>
      <c r="L104" s="327"/>
    </row>
    <row r="105" spans="1:12" ht="14.25">
      <c r="A105" s="388"/>
      <c r="B105" s="384" t="s">
        <v>712</v>
      </c>
      <c r="C105" s="385"/>
      <c r="D105" s="390"/>
      <c r="E105" s="390"/>
      <c r="F105" s="390"/>
      <c r="G105" s="390"/>
      <c r="H105" s="385"/>
      <c r="I105" s="385"/>
      <c r="J105" s="385"/>
      <c r="K105" s="385"/>
      <c r="L105" s="327"/>
    </row>
    <row r="106" spans="1:12" ht="28.5">
      <c r="A106" s="388" t="s">
        <v>745</v>
      </c>
      <c r="B106" s="382" t="s">
        <v>42</v>
      </c>
      <c r="C106" s="381" t="s">
        <v>101</v>
      </c>
      <c r="D106" s="389" t="s">
        <v>699</v>
      </c>
      <c r="E106" s="389" t="s">
        <v>699</v>
      </c>
      <c r="F106" s="383"/>
      <c r="G106" s="383"/>
      <c r="H106" s="469" t="s">
        <v>742</v>
      </c>
      <c r="I106" s="469"/>
      <c r="J106" s="469"/>
      <c r="K106" s="469"/>
      <c r="L106" s="327"/>
    </row>
    <row r="107" spans="1:12" ht="14.25">
      <c r="A107" s="388" t="s">
        <v>745</v>
      </c>
      <c r="B107" s="382" t="s">
        <v>11</v>
      </c>
      <c r="C107" s="381" t="s">
        <v>101</v>
      </c>
      <c r="D107" s="383"/>
      <c r="E107" s="383"/>
      <c r="F107" s="389" t="s">
        <v>699</v>
      </c>
      <c r="G107" s="389" t="s">
        <v>699</v>
      </c>
      <c r="H107" s="469" t="s">
        <v>742</v>
      </c>
      <c r="I107" s="469"/>
      <c r="J107" s="469"/>
      <c r="K107" s="469"/>
      <c r="L107" s="327"/>
    </row>
    <row r="108" spans="1:12" ht="28.5">
      <c r="A108" s="388" t="s">
        <v>745</v>
      </c>
      <c r="B108" s="382" t="s">
        <v>23</v>
      </c>
      <c r="C108" s="381" t="s">
        <v>101</v>
      </c>
      <c r="D108" s="389" t="s">
        <v>699</v>
      </c>
      <c r="E108" s="389" t="s">
        <v>699</v>
      </c>
      <c r="F108" s="389" t="s">
        <v>699</v>
      </c>
      <c r="G108" s="389" t="s">
        <v>699</v>
      </c>
      <c r="H108" s="469" t="s">
        <v>742</v>
      </c>
      <c r="I108" s="469"/>
      <c r="J108" s="469"/>
      <c r="K108" s="469"/>
      <c r="L108" s="327"/>
    </row>
    <row r="109" spans="1:12" ht="14.25">
      <c r="A109" s="388"/>
      <c r="B109" s="384" t="s">
        <v>743</v>
      </c>
      <c r="C109" s="385"/>
      <c r="D109" s="390"/>
      <c r="E109" s="390"/>
      <c r="F109" s="390"/>
      <c r="G109" s="390"/>
      <c r="H109" s="385"/>
      <c r="I109" s="385"/>
      <c r="J109" s="385"/>
      <c r="K109" s="385"/>
      <c r="L109" s="327"/>
    </row>
    <row r="110" spans="1:12" ht="28.5">
      <c r="A110" s="388" t="s">
        <v>746</v>
      </c>
      <c r="B110" s="382" t="s">
        <v>741</v>
      </c>
      <c r="C110" s="381" t="s">
        <v>101</v>
      </c>
      <c r="D110" s="389" t="s">
        <v>699</v>
      </c>
      <c r="E110" s="389" t="s">
        <v>699</v>
      </c>
      <c r="F110" s="383"/>
      <c r="G110" s="383"/>
      <c r="H110" s="469" t="s">
        <v>711</v>
      </c>
      <c r="I110" s="469"/>
      <c r="J110" s="469"/>
      <c r="K110" s="469"/>
      <c r="L110" s="327"/>
    </row>
    <row r="111" spans="1:12" ht="28.5">
      <c r="A111" s="388" t="s">
        <v>746</v>
      </c>
      <c r="B111" s="382" t="s">
        <v>125</v>
      </c>
      <c r="C111" s="381" t="s">
        <v>101</v>
      </c>
      <c r="D111" s="383"/>
      <c r="E111" s="383"/>
      <c r="F111" s="389" t="s">
        <v>699</v>
      </c>
      <c r="G111" s="389" t="s">
        <v>699</v>
      </c>
      <c r="H111" s="472" t="s">
        <v>711</v>
      </c>
      <c r="I111" s="473"/>
      <c r="J111" s="473"/>
      <c r="K111" s="474"/>
      <c r="L111" s="327"/>
    </row>
    <row r="112" spans="2:12" s="160" customFormat="1" ht="6">
      <c r="B112" s="394"/>
      <c r="C112" s="394"/>
      <c r="D112" s="394"/>
      <c r="E112" s="394"/>
      <c r="F112" s="394"/>
      <c r="G112" s="394"/>
      <c r="H112" s="394"/>
      <c r="I112" s="394"/>
      <c r="J112" s="394"/>
      <c r="K112" s="394"/>
      <c r="L112" s="394"/>
    </row>
    <row r="113" spans="2:12" s="152" customFormat="1" ht="14.25">
      <c r="B113" s="475" t="s">
        <v>750</v>
      </c>
      <c r="C113" s="475"/>
      <c r="D113" s="475"/>
      <c r="E113" s="475"/>
      <c r="F113" s="475"/>
      <c r="G113" s="475"/>
      <c r="H113" s="475"/>
      <c r="I113" s="475"/>
      <c r="J113" s="475"/>
      <c r="K113" s="475"/>
      <c r="L113" s="321"/>
    </row>
    <row r="114" spans="1:12" ht="14.25">
      <c r="A114" s="152"/>
      <c r="B114" s="386"/>
      <c r="C114" s="386"/>
      <c r="D114" s="386"/>
      <c r="E114" s="386"/>
      <c r="F114" s="386"/>
      <c r="G114" s="386"/>
      <c r="H114" s="386"/>
      <c r="I114" s="386"/>
      <c r="J114" s="386"/>
      <c r="K114" s="386"/>
      <c r="L114" s="386"/>
    </row>
    <row r="115" spans="1:12" ht="14.25">
      <c r="A115" s="152"/>
      <c r="B115" s="387" t="s">
        <v>640</v>
      </c>
      <c r="C115" s="387"/>
      <c r="D115" s="387"/>
      <c r="E115" s="387"/>
      <c r="F115" s="387"/>
      <c r="G115" s="387"/>
      <c r="H115" s="387"/>
      <c r="I115" s="387"/>
      <c r="J115" s="387"/>
      <c r="K115" s="387"/>
      <c r="L115" s="387"/>
    </row>
    <row r="116" spans="2:12" ht="14.25">
      <c r="B116" s="209"/>
      <c r="C116" s="209"/>
      <c r="D116" s="209"/>
      <c r="E116" s="209"/>
      <c r="F116" s="209"/>
      <c r="G116" s="209"/>
      <c r="H116" s="209"/>
      <c r="I116" s="209"/>
      <c r="J116" s="209"/>
      <c r="K116" s="209"/>
      <c r="L116" s="209"/>
    </row>
  </sheetData>
  <sheetProtection/>
  <mergeCells count="63">
    <mergeCell ref="H110:K110"/>
    <mergeCell ref="H111:K111"/>
    <mergeCell ref="B113:K113"/>
    <mergeCell ref="B93:M95"/>
    <mergeCell ref="C91:K92"/>
    <mergeCell ref="C78:K79"/>
    <mergeCell ref="H102:K102"/>
    <mergeCell ref="H103:K103"/>
    <mergeCell ref="H104:K104"/>
    <mergeCell ref="H106:K106"/>
    <mergeCell ref="H107:K107"/>
    <mergeCell ref="H108:K108"/>
    <mergeCell ref="H86:K86"/>
    <mergeCell ref="H87:K87"/>
    <mergeCell ref="B96:G96"/>
    <mergeCell ref="H99:K99"/>
    <mergeCell ref="H100:K100"/>
    <mergeCell ref="H101:K101"/>
    <mergeCell ref="B75:L75"/>
    <mergeCell ref="H81:K81"/>
    <mergeCell ref="H82:K82"/>
    <mergeCell ref="H83:K83"/>
    <mergeCell ref="H84:K84"/>
    <mergeCell ref="H85:K85"/>
    <mergeCell ref="B66:M67"/>
    <mergeCell ref="B68:M68"/>
    <mergeCell ref="B69:M70"/>
    <mergeCell ref="B56:M56"/>
    <mergeCell ref="B57:M57"/>
    <mergeCell ref="B58:M59"/>
    <mergeCell ref="B60:M60"/>
    <mergeCell ref="B61:M62"/>
    <mergeCell ref="B64:M64"/>
    <mergeCell ref="B49:M49"/>
    <mergeCell ref="B50:M51"/>
    <mergeCell ref="B52:M52"/>
    <mergeCell ref="B53:M54"/>
    <mergeCell ref="B55:M55"/>
    <mergeCell ref="B65:M65"/>
    <mergeCell ref="B43:M43"/>
    <mergeCell ref="B38:M38"/>
    <mergeCell ref="B32:M32"/>
    <mergeCell ref="B33:M37"/>
    <mergeCell ref="B40:M40"/>
    <mergeCell ref="B48:M48"/>
    <mergeCell ref="B46:M46"/>
    <mergeCell ref="B44:M45"/>
    <mergeCell ref="B41:M42"/>
    <mergeCell ref="B24:M24"/>
    <mergeCell ref="N18:Y18"/>
    <mergeCell ref="B18:M22"/>
    <mergeCell ref="B17:M17"/>
    <mergeCell ref="B10:M16"/>
    <mergeCell ref="B39:M39"/>
    <mergeCell ref="B25:M25"/>
    <mergeCell ref="B26:M31"/>
    <mergeCell ref="A1:F1"/>
    <mergeCell ref="B8:M8"/>
    <mergeCell ref="B7:C7"/>
    <mergeCell ref="A2:F2"/>
    <mergeCell ref="B9:M9"/>
    <mergeCell ref="G1:L1"/>
    <mergeCell ref="M1:R1"/>
  </mergeCells>
  <conditionalFormatting sqref="F101:G101">
    <cfRule type="expression" priority="6" dxfId="0">
      <formula>IF(F101="",TRUE,FALSE)</formula>
    </cfRule>
  </conditionalFormatting>
  <conditionalFormatting sqref="F110:G110">
    <cfRule type="expression" priority="5" dxfId="0">
      <formula>IF(F110="",TRUE,FALSE)</formula>
    </cfRule>
  </conditionalFormatting>
  <conditionalFormatting sqref="D102:E102">
    <cfRule type="expression" priority="4" dxfId="0">
      <formula>IF(D102="",TRUE,FALSE)</formula>
    </cfRule>
  </conditionalFormatting>
  <conditionalFormatting sqref="D111:E111">
    <cfRule type="expression" priority="3" dxfId="0">
      <formula>IF(D111="",TRUE,FALSE)</formula>
    </cfRule>
  </conditionalFormatting>
  <conditionalFormatting sqref="F106:G106">
    <cfRule type="expression" priority="2" dxfId="0">
      <formula>IF(F106="",TRUE,FALSE)</formula>
    </cfRule>
  </conditionalFormatting>
  <conditionalFormatting sqref="D107:E107">
    <cfRule type="expression" priority="1" dxfId="0">
      <formula>IF(D107="",TRUE,FALSE)</formula>
    </cfRule>
  </conditionalFormatting>
  <hyperlinks>
    <hyperlink ref="A3" location="Index!A1" display="Index"/>
  </hyperlink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Y146"/>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38" sqref="A1:Y138"/>
    </sheetView>
  </sheetViews>
  <sheetFormatPr defaultColWidth="11.140625" defaultRowHeight="15"/>
  <cols>
    <col min="1" max="1" width="5.7109375" style="152" bestFit="1" customWidth="1"/>
    <col min="2" max="2" width="16.7109375" style="152" customWidth="1"/>
    <col min="3" max="3" width="31.7109375" style="152" customWidth="1"/>
    <col min="4" max="4" width="14.7109375" style="152" customWidth="1"/>
    <col min="5" max="5" width="13.8515625" style="152" bestFit="1" customWidth="1"/>
    <col min="6" max="6" width="13.28125" style="152" customWidth="1"/>
    <col min="7" max="7" width="19.28125" style="152" customWidth="1"/>
    <col min="8" max="20" width="13.28125" style="152" customWidth="1"/>
    <col min="21" max="25" width="11.140625" style="152" customWidth="1"/>
  </cols>
  <sheetData>
    <row r="1" spans="1:25" s="137" customFormat="1" ht="11.25">
      <c r="A1" s="448" t="str">
        <f>Introduction!$A$1</f>
        <v>UK Government GHG Conversion Factors for Company Reporting</v>
      </c>
      <c r="B1" s="448"/>
      <c r="C1" s="448"/>
      <c r="D1" s="448"/>
      <c r="E1" s="448"/>
      <c r="F1" s="448"/>
      <c r="G1" s="448"/>
      <c r="H1" s="448"/>
      <c r="I1" s="448"/>
      <c r="J1" s="448"/>
      <c r="K1" s="448"/>
      <c r="L1" s="448"/>
      <c r="M1" s="448"/>
      <c r="N1" s="448"/>
      <c r="O1" s="448"/>
      <c r="P1" s="448"/>
      <c r="Q1" s="448"/>
      <c r="R1" s="448"/>
      <c r="S1" s="156"/>
      <c r="T1" s="156"/>
      <c r="U1" s="156"/>
      <c r="V1" s="156"/>
      <c r="W1" s="156"/>
      <c r="X1" s="156"/>
      <c r="Y1" s="156"/>
    </row>
    <row r="2" spans="1:25" s="136" customFormat="1" ht="21">
      <c r="A2" s="442" t="str">
        <f ca="1">MID(CELL("filename",$B$2),FIND("]",CELL("filename",$B$2))+1,256)</f>
        <v>Fuels</v>
      </c>
      <c r="B2" s="442"/>
      <c r="C2" s="442"/>
      <c r="D2" s="442"/>
      <c r="E2" s="442"/>
      <c r="F2" s="442"/>
      <c r="G2" s="191"/>
      <c r="H2" s="191"/>
      <c r="I2" s="191"/>
      <c r="J2" s="191"/>
      <c r="K2" s="191"/>
      <c r="L2" s="191"/>
      <c r="M2" s="191"/>
      <c r="N2" s="191"/>
      <c r="O2" s="191"/>
      <c r="P2" s="191"/>
      <c r="Q2" s="191"/>
      <c r="R2" s="191"/>
      <c r="S2" s="191"/>
      <c r="T2" s="191"/>
      <c r="U2" s="191"/>
      <c r="V2" s="191"/>
      <c r="W2" s="191"/>
      <c r="X2" s="191"/>
      <c r="Y2" s="191"/>
    </row>
    <row r="3" spans="1:25" s="132" customFormat="1" ht="15">
      <c r="A3" s="139" t="s">
        <v>184</v>
      </c>
      <c r="B3" s="152"/>
      <c r="C3" s="152"/>
      <c r="D3" s="152"/>
      <c r="E3" s="152"/>
      <c r="F3" s="152"/>
      <c r="G3" s="152"/>
      <c r="H3" s="152"/>
      <c r="I3" s="152"/>
      <c r="J3" s="152"/>
      <c r="K3" s="152"/>
      <c r="L3" s="152"/>
      <c r="M3" s="152"/>
      <c r="N3" s="152"/>
      <c r="O3" s="152"/>
      <c r="P3" s="152"/>
      <c r="Q3" s="152"/>
      <c r="R3" s="152"/>
      <c r="S3" s="152"/>
      <c r="T3" s="152"/>
      <c r="U3" s="152"/>
      <c r="V3" s="152"/>
      <c r="W3" s="152"/>
      <c r="X3" s="152"/>
      <c r="Y3" s="152"/>
    </row>
    <row r="4" spans="1:25" s="140" customFormat="1" ht="7.5" thickBot="1">
      <c r="A4" s="160"/>
      <c r="B4" s="160"/>
      <c r="C4" s="160"/>
      <c r="D4" s="160"/>
      <c r="E4" s="160"/>
      <c r="F4" s="160"/>
      <c r="G4" s="160"/>
      <c r="H4" s="160"/>
      <c r="I4" s="160"/>
      <c r="J4" s="160"/>
      <c r="K4" s="160"/>
      <c r="L4" s="160"/>
      <c r="M4" s="160"/>
      <c r="N4" s="160"/>
      <c r="O4" s="160"/>
      <c r="P4" s="160"/>
      <c r="Q4" s="160"/>
      <c r="R4" s="160"/>
      <c r="S4" s="160"/>
      <c r="T4" s="160"/>
      <c r="U4" s="160"/>
      <c r="V4" s="160"/>
      <c r="W4" s="160"/>
      <c r="X4" s="160"/>
      <c r="Y4" s="160"/>
    </row>
    <row r="5" spans="2:7" ht="30.75" customHeight="1" thickTop="1">
      <c r="B5" s="4" t="s">
        <v>12</v>
      </c>
      <c r="C5" s="78" t="s">
        <v>118</v>
      </c>
      <c r="D5" s="102" t="s">
        <v>142</v>
      </c>
      <c r="E5" s="55">
        <f>Introduction!$C$5</f>
        <v>43312</v>
      </c>
      <c r="F5" s="102" t="s">
        <v>173</v>
      </c>
      <c r="G5" s="55" t="str">
        <f>Introduction!E5</f>
        <v>Standard Set</v>
      </c>
    </row>
    <row r="6" spans="2:7" ht="15.75" thickBot="1">
      <c r="B6" s="105" t="s">
        <v>135</v>
      </c>
      <c r="C6" s="72" t="s">
        <v>96</v>
      </c>
      <c r="D6" s="93" t="s">
        <v>33</v>
      </c>
      <c r="E6" s="58">
        <f>Introduction!C6</f>
        <v>1</v>
      </c>
      <c r="F6" s="93" t="s">
        <v>20</v>
      </c>
      <c r="G6" s="121">
        <f>UpdateYear</f>
        <v>2017</v>
      </c>
    </row>
    <row r="7" ht="16.5" thickBot="1" thickTop="1"/>
    <row r="8" spans="2:14" ht="16.5" thickBot="1" thickTop="1">
      <c r="B8" s="499" t="s">
        <v>522</v>
      </c>
      <c r="C8" s="500"/>
      <c r="D8" s="500"/>
      <c r="E8" s="500"/>
      <c r="F8" s="500"/>
      <c r="G8" s="500"/>
      <c r="H8" s="500"/>
      <c r="I8" s="500"/>
      <c r="J8" s="500"/>
      <c r="K8" s="500"/>
      <c r="L8" s="500"/>
      <c r="M8" s="501"/>
      <c r="N8" s="51"/>
    </row>
    <row r="9" spans="2:14" ht="15.75" thickTop="1">
      <c r="B9" s="194"/>
      <c r="C9" s="194"/>
      <c r="D9" s="194"/>
      <c r="E9" s="194"/>
      <c r="F9" s="194"/>
      <c r="G9" s="194"/>
      <c r="H9" s="194"/>
      <c r="I9" s="187"/>
      <c r="J9" s="187"/>
      <c r="K9" s="187"/>
      <c r="L9" s="187"/>
      <c r="M9" s="187"/>
      <c r="N9" s="51"/>
    </row>
    <row r="10" spans="1:25" s="111" customFormat="1" ht="15.75">
      <c r="A10" s="191"/>
      <c r="B10" s="493" t="s">
        <v>174</v>
      </c>
      <c r="C10" s="493"/>
      <c r="D10" s="493"/>
      <c r="E10" s="493"/>
      <c r="F10" s="493"/>
      <c r="G10" s="493"/>
      <c r="H10" s="493"/>
      <c r="I10" s="493"/>
      <c r="J10" s="493"/>
      <c r="K10" s="493"/>
      <c r="L10" s="493"/>
      <c r="M10" s="493"/>
      <c r="N10" s="43"/>
      <c r="O10" s="191"/>
      <c r="P10" s="191"/>
      <c r="Q10" s="191"/>
      <c r="R10" s="191"/>
      <c r="S10" s="191"/>
      <c r="T10" s="191"/>
      <c r="U10" s="191"/>
      <c r="V10" s="191"/>
      <c r="W10" s="191"/>
      <c r="X10" s="191"/>
      <c r="Y10" s="191"/>
    </row>
    <row r="11" spans="1:25" s="111" customFormat="1" ht="25.5" customHeight="1">
      <c r="A11" s="191"/>
      <c r="B11" s="432" t="s">
        <v>665</v>
      </c>
      <c r="C11" s="432"/>
      <c r="D11" s="432"/>
      <c r="E11" s="432"/>
      <c r="F11" s="432"/>
      <c r="G11" s="432"/>
      <c r="H11" s="432"/>
      <c r="I11" s="432"/>
      <c r="J11" s="432"/>
      <c r="K11" s="432"/>
      <c r="L11" s="432"/>
      <c r="M11" s="432"/>
      <c r="N11" s="15"/>
      <c r="O11" s="191"/>
      <c r="P11" s="191"/>
      <c r="Q11" s="191"/>
      <c r="R11" s="191"/>
      <c r="S11" s="191"/>
      <c r="T11" s="191"/>
      <c r="U11" s="191"/>
      <c r="V11" s="191"/>
      <c r="W11" s="191"/>
      <c r="X11" s="191"/>
      <c r="Y11" s="191"/>
    </row>
    <row r="12" spans="1:25" s="111" customFormat="1" ht="48" customHeight="1">
      <c r="A12" s="191"/>
      <c r="B12" s="432" t="s">
        <v>733</v>
      </c>
      <c r="C12" s="432"/>
      <c r="D12" s="432"/>
      <c r="E12" s="432"/>
      <c r="F12" s="432"/>
      <c r="G12" s="432"/>
      <c r="H12" s="432"/>
      <c r="I12" s="432"/>
      <c r="J12" s="432"/>
      <c r="K12" s="432"/>
      <c r="L12" s="432"/>
      <c r="M12" s="432"/>
      <c r="N12" s="494"/>
      <c r="O12" s="495"/>
      <c r="P12" s="495"/>
      <c r="Q12" s="495"/>
      <c r="R12" s="495"/>
      <c r="S12" s="495"/>
      <c r="T12" s="495"/>
      <c r="U12" s="495"/>
      <c r="V12" s="495"/>
      <c r="W12" s="495"/>
      <c r="X12" s="495"/>
      <c r="Y12" s="495"/>
    </row>
    <row r="13" spans="1:25" s="111" customFormat="1" ht="27.75" customHeight="1">
      <c r="A13" s="191"/>
      <c r="B13" s="432" t="s">
        <v>664</v>
      </c>
      <c r="C13" s="432"/>
      <c r="D13" s="432"/>
      <c r="E13" s="432"/>
      <c r="F13" s="432"/>
      <c r="G13" s="432"/>
      <c r="H13" s="432"/>
      <c r="I13" s="432"/>
      <c r="J13" s="432"/>
      <c r="K13" s="432"/>
      <c r="L13" s="432"/>
      <c r="M13" s="432"/>
      <c r="N13" s="15"/>
      <c r="O13" s="191"/>
      <c r="P13" s="191"/>
      <c r="Q13" s="191"/>
      <c r="R13" s="191"/>
      <c r="S13" s="191"/>
      <c r="T13" s="191"/>
      <c r="U13" s="191"/>
      <c r="V13" s="191"/>
      <c r="W13" s="191"/>
      <c r="X13" s="191"/>
      <c r="Y13" s="191"/>
    </row>
    <row r="14" spans="1:25" s="111" customFormat="1" ht="15.75">
      <c r="A14" s="191"/>
      <c r="B14" s="496" t="s">
        <v>175</v>
      </c>
      <c r="C14" s="497"/>
      <c r="D14" s="497"/>
      <c r="E14" s="497"/>
      <c r="F14" s="497"/>
      <c r="G14" s="497"/>
      <c r="H14" s="497"/>
      <c r="I14" s="497"/>
      <c r="J14" s="497"/>
      <c r="K14" s="497"/>
      <c r="L14" s="497"/>
      <c r="M14" s="497"/>
      <c r="N14" s="43"/>
      <c r="O14" s="191"/>
      <c r="P14" s="191"/>
      <c r="Q14" s="191"/>
      <c r="R14" s="191"/>
      <c r="S14" s="191"/>
      <c r="T14" s="191"/>
      <c r="U14" s="191"/>
      <c r="V14" s="191"/>
      <c r="W14" s="191"/>
      <c r="X14" s="191"/>
      <c r="Y14" s="191"/>
    </row>
    <row r="15" spans="1:25" s="111" customFormat="1" ht="15">
      <c r="A15" s="191"/>
      <c r="B15" s="435" t="s">
        <v>515</v>
      </c>
      <c r="C15" s="435"/>
      <c r="D15" s="435"/>
      <c r="E15" s="435"/>
      <c r="F15" s="435"/>
      <c r="G15" s="435"/>
      <c r="H15" s="435"/>
      <c r="I15" s="435"/>
      <c r="J15" s="435"/>
      <c r="K15" s="435"/>
      <c r="L15" s="435"/>
      <c r="M15" s="435"/>
      <c r="N15" s="43"/>
      <c r="O15" s="191"/>
      <c r="P15" s="191"/>
      <c r="Q15" s="191"/>
      <c r="R15" s="191"/>
      <c r="S15" s="191"/>
      <c r="T15" s="191"/>
      <c r="U15" s="191"/>
      <c r="V15" s="191"/>
      <c r="W15" s="191"/>
      <c r="X15" s="191"/>
      <c r="Y15" s="191"/>
    </row>
    <row r="16" spans="1:25" s="111" customFormat="1" ht="21.75" customHeight="1">
      <c r="A16" s="191"/>
      <c r="B16" s="435" t="s">
        <v>523</v>
      </c>
      <c r="C16" s="435"/>
      <c r="D16" s="435"/>
      <c r="E16" s="435"/>
      <c r="F16" s="435"/>
      <c r="G16" s="435"/>
      <c r="H16" s="435"/>
      <c r="I16" s="435"/>
      <c r="J16" s="435"/>
      <c r="K16" s="435"/>
      <c r="L16" s="435"/>
      <c r="M16" s="435"/>
      <c r="N16" s="43"/>
      <c r="O16" s="191"/>
      <c r="P16" s="191"/>
      <c r="Q16" s="191"/>
      <c r="R16" s="191"/>
      <c r="S16" s="191"/>
      <c r="T16" s="191"/>
      <c r="U16" s="191"/>
      <c r="V16" s="191"/>
      <c r="W16" s="191"/>
      <c r="X16" s="191"/>
      <c r="Y16" s="191"/>
    </row>
    <row r="17" spans="2:14" s="191" customFormat="1" ht="36" customHeight="1">
      <c r="B17" s="435" t="s">
        <v>555</v>
      </c>
      <c r="C17" s="435"/>
      <c r="D17" s="435"/>
      <c r="E17" s="435"/>
      <c r="F17" s="435"/>
      <c r="G17" s="435"/>
      <c r="H17" s="435"/>
      <c r="I17" s="435"/>
      <c r="J17" s="435"/>
      <c r="K17" s="435"/>
      <c r="L17" s="435"/>
      <c r="M17" s="435"/>
      <c r="N17" s="43"/>
    </row>
    <row r="18" spans="2:14" s="191" customFormat="1" ht="18" customHeight="1">
      <c r="B18" s="435" t="s">
        <v>553</v>
      </c>
      <c r="C18" s="435"/>
      <c r="D18" s="435"/>
      <c r="E18" s="435"/>
      <c r="F18" s="435"/>
      <c r="G18" s="435"/>
      <c r="H18" s="435"/>
      <c r="I18" s="435"/>
      <c r="J18" s="435"/>
      <c r="K18" s="435"/>
      <c r="L18" s="435"/>
      <c r="M18" s="435"/>
      <c r="N18" s="43"/>
    </row>
    <row r="19" spans="2:14" s="191" customFormat="1" ht="51.75" customHeight="1">
      <c r="B19" s="435" t="s">
        <v>554</v>
      </c>
      <c r="C19" s="435"/>
      <c r="D19" s="435"/>
      <c r="E19" s="435"/>
      <c r="F19" s="435"/>
      <c r="G19" s="435"/>
      <c r="H19" s="435"/>
      <c r="I19" s="435"/>
      <c r="J19" s="435"/>
      <c r="K19" s="435"/>
      <c r="L19" s="435"/>
      <c r="M19" s="435"/>
      <c r="N19" s="43"/>
    </row>
    <row r="20" spans="2:14" s="191" customFormat="1" ht="13.5" customHeight="1">
      <c r="B20" s="502" t="s">
        <v>639</v>
      </c>
      <c r="C20" s="502"/>
      <c r="D20" s="502"/>
      <c r="E20" s="502"/>
      <c r="F20" s="502"/>
      <c r="G20" s="502"/>
      <c r="H20" s="502"/>
      <c r="I20" s="502"/>
      <c r="J20" s="502"/>
      <c r="K20" s="502"/>
      <c r="L20" s="502"/>
      <c r="M20" s="502"/>
      <c r="N20" s="43"/>
    </row>
    <row r="21" spans="2:14" s="191" customFormat="1" ht="15">
      <c r="B21" s="188"/>
      <c r="C21" s="188"/>
      <c r="D21" s="188"/>
      <c r="E21" s="188"/>
      <c r="F21" s="188"/>
      <c r="G21" s="188"/>
      <c r="H21" s="188"/>
      <c r="I21" s="188"/>
      <c r="J21" s="188"/>
      <c r="K21" s="188"/>
      <c r="L21" s="188"/>
      <c r="M21" s="188"/>
      <c r="N21" s="43"/>
    </row>
    <row r="22" spans="2:14" s="191" customFormat="1" ht="18">
      <c r="B22" s="146" t="s">
        <v>187</v>
      </c>
      <c r="C22" s="146" t="s">
        <v>188</v>
      </c>
      <c r="D22" s="146" t="s">
        <v>189</v>
      </c>
      <c r="E22" s="147" t="s">
        <v>190</v>
      </c>
      <c r="F22" s="147" t="s">
        <v>191</v>
      </c>
      <c r="G22" s="256" t="s">
        <v>192</v>
      </c>
      <c r="H22" s="256" t="s">
        <v>193</v>
      </c>
      <c r="I22" s="268"/>
      <c r="J22" s="188"/>
      <c r="K22" s="188"/>
      <c r="L22" s="188"/>
      <c r="M22" s="188"/>
      <c r="N22" s="43"/>
    </row>
    <row r="23" spans="2:14" s="191" customFormat="1" ht="15">
      <c r="B23" s="487" t="s">
        <v>194</v>
      </c>
      <c r="C23" s="479" t="s">
        <v>73</v>
      </c>
      <c r="D23" s="147" t="s">
        <v>195</v>
      </c>
      <c r="E23" s="251">
        <v>2814.0077943581973</v>
      </c>
      <c r="F23" s="251">
        <v>2808.5695257604048</v>
      </c>
      <c r="G23" s="251">
        <v>3.962955816509364</v>
      </c>
      <c r="H23" s="251">
        <v>1.47531278128318</v>
      </c>
      <c r="M23" s="188"/>
      <c r="N23" s="43"/>
    </row>
    <row r="24" spans="2:14" s="191" customFormat="1" ht="15">
      <c r="B24" s="488"/>
      <c r="C24" s="480"/>
      <c r="D24" s="147" t="s">
        <v>196</v>
      </c>
      <c r="E24" s="251">
        <v>0.49245136401268447</v>
      </c>
      <c r="F24" s="251">
        <v>0.4914996670080708</v>
      </c>
      <c r="G24" s="251">
        <v>0.0006935172678891387</v>
      </c>
      <c r="H24" s="251">
        <v>0.0002581797367245565</v>
      </c>
      <c r="M24" s="188"/>
      <c r="N24" s="43"/>
    </row>
    <row r="25" spans="2:14" s="191" customFormat="1" ht="15">
      <c r="B25" s="488"/>
      <c r="C25" s="480"/>
      <c r="D25" s="147" t="s">
        <v>197</v>
      </c>
      <c r="E25" s="251">
        <v>0.2046266545304161</v>
      </c>
      <c r="F25" s="251">
        <v>0.20423119908362053</v>
      </c>
      <c r="G25" s="251">
        <v>0.00028817489148750424</v>
      </c>
      <c r="H25" s="251">
        <v>0.00010728055530805434</v>
      </c>
      <c r="M25" s="188"/>
      <c r="N25" s="43"/>
    </row>
    <row r="26" spans="2:14" s="191" customFormat="1" ht="15">
      <c r="B26" s="488"/>
      <c r="C26" s="481"/>
      <c r="D26" s="147" t="s">
        <v>198</v>
      </c>
      <c r="E26" s="251">
        <v>0.1841639890773745</v>
      </c>
      <c r="F26" s="251">
        <v>0.1838080791752585</v>
      </c>
      <c r="G26" s="251">
        <v>0.0002593574023387538</v>
      </c>
      <c r="H26" s="251">
        <v>9.655249977724892E-05</v>
      </c>
      <c r="M26" s="188"/>
      <c r="N26" s="43"/>
    </row>
    <row r="27" spans="2:14" s="191" customFormat="1" ht="15">
      <c r="B27" s="488"/>
      <c r="C27" s="479" t="s">
        <v>146</v>
      </c>
      <c r="D27" s="147" t="s">
        <v>195</v>
      </c>
      <c r="E27" s="251">
        <v>2814.0077943581973</v>
      </c>
      <c r="F27" s="251">
        <v>2808.5695257604048</v>
      </c>
      <c r="G27" s="251">
        <v>3.962955816509364</v>
      </c>
      <c r="H27" s="251">
        <v>1.47531278128318</v>
      </c>
      <c r="M27" s="188"/>
      <c r="N27" s="43"/>
    </row>
    <row r="28" spans="2:14" s="191" customFormat="1" ht="15">
      <c r="B28" s="488"/>
      <c r="C28" s="480"/>
      <c r="D28" s="147" t="s">
        <v>196</v>
      </c>
      <c r="E28" s="251">
        <v>1.2733066942797273</v>
      </c>
      <c r="F28" s="251">
        <v>1.2708459392581017</v>
      </c>
      <c r="G28" s="251">
        <v>0.0017931926771535584</v>
      </c>
      <c r="H28" s="251">
        <v>0.0006675623444720272</v>
      </c>
      <c r="M28" s="188"/>
      <c r="N28" s="43"/>
    </row>
    <row r="29" spans="2:14" s="191" customFormat="1" ht="15">
      <c r="B29" s="488"/>
      <c r="C29" s="480"/>
      <c r="D29" s="147" t="s">
        <v>197</v>
      </c>
      <c r="E29" s="251">
        <v>0.2046266545304161</v>
      </c>
      <c r="F29" s="257">
        <v>0.20423119908362053</v>
      </c>
      <c r="G29" s="251">
        <v>0.00028817489148750424</v>
      </c>
      <c r="H29" s="251">
        <v>0.00010728055530805434</v>
      </c>
      <c r="M29" s="188"/>
      <c r="N29" s="43"/>
    </row>
    <row r="30" spans="2:14" s="191" customFormat="1" ht="15">
      <c r="B30" s="488"/>
      <c r="C30" s="481"/>
      <c r="D30" s="147" t="s">
        <v>198</v>
      </c>
      <c r="E30" s="251">
        <v>0.1841639890773745</v>
      </c>
      <c r="F30" s="251">
        <v>0.1838080791752585</v>
      </c>
      <c r="G30" s="251">
        <v>0.0002593574023387538</v>
      </c>
      <c r="H30" s="251">
        <v>9.655249977724892E-05</v>
      </c>
      <c r="M30" s="188"/>
      <c r="N30" s="43"/>
    </row>
    <row r="31" spans="2:14" s="191" customFormat="1" ht="15">
      <c r="B31" s="488"/>
      <c r="C31" s="479" t="s">
        <v>126</v>
      </c>
      <c r="D31" s="147" t="s">
        <v>195</v>
      </c>
      <c r="E31" s="251">
        <v>2940.4375327397174</v>
      </c>
      <c r="F31" s="251">
        <v>2936.075350410275</v>
      </c>
      <c r="G31" s="251">
        <v>2.1218795523186436</v>
      </c>
      <c r="H31" s="251">
        <v>2.240302777123731</v>
      </c>
      <c r="M31" s="188"/>
      <c r="N31" s="43"/>
    </row>
    <row r="32" spans="2:14" s="191" customFormat="1" ht="15">
      <c r="B32" s="488"/>
      <c r="C32" s="480"/>
      <c r="D32" s="147" t="s">
        <v>196</v>
      </c>
      <c r="E32" s="251">
        <v>1.508071357441644</v>
      </c>
      <c r="F32" s="251">
        <v>1.5058341114013103</v>
      </c>
      <c r="G32" s="251">
        <v>0.0010882549760583874</v>
      </c>
      <c r="H32" s="251">
        <v>0.0011489910642751722</v>
      </c>
      <c r="M32" s="188"/>
      <c r="N32" s="43"/>
    </row>
    <row r="33" spans="2:14" s="191" customFormat="1" ht="15">
      <c r="B33" s="488"/>
      <c r="C33" s="480"/>
      <c r="D33" s="147" t="s">
        <v>197</v>
      </c>
      <c r="E33" s="251">
        <v>0.23033364417020644</v>
      </c>
      <c r="F33" s="251">
        <v>0.22999194082120206</v>
      </c>
      <c r="G33" s="251">
        <v>0.0001662134442014218</v>
      </c>
      <c r="H33" s="251">
        <v>0.00017548990480295971</v>
      </c>
      <c r="M33" s="188"/>
      <c r="N33" s="43"/>
    </row>
    <row r="34" spans="2:14" s="191" customFormat="1" ht="15">
      <c r="B34" s="488"/>
      <c r="C34" s="481"/>
      <c r="D34" s="147" t="s">
        <v>198</v>
      </c>
      <c r="E34" s="251">
        <v>0.2145097228157133</v>
      </c>
      <c r="F34" s="251">
        <v>0.2141914944867855</v>
      </c>
      <c r="G34" s="251">
        <v>0.00015479458058478412</v>
      </c>
      <c r="H34" s="251">
        <v>0.0001634337483429964</v>
      </c>
      <c r="M34" s="188"/>
      <c r="N34" s="43"/>
    </row>
    <row r="35" spans="2:14" s="191" customFormat="1" ht="15">
      <c r="B35" s="488"/>
      <c r="C35" s="479" t="s">
        <v>199</v>
      </c>
      <c r="D35" s="147" t="s">
        <v>195</v>
      </c>
      <c r="E35" s="251">
        <v>2814.0077943581973</v>
      </c>
      <c r="F35" s="251">
        <v>2808.5695257604048</v>
      </c>
      <c r="G35" s="251">
        <v>3.962955816509364</v>
      </c>
      <c r="H35" s="251">
        <v>1.47531278128318</v>
      </c>
      <c r="M35" s="188"/>
      <c r="N35" s="43"/>
    </row>
    <row r="36" spans="2:14" s="191" customFormat="1" ht="15">
      <c r="B36" s="488"/>
      <c r="C36" s="480"/>
      <c r="D36" s="147" t="s">
        <v>200</v>
      </c>
      <c r="E36" s="251">
        <v>2.0967241869496087</v>
      </c>
      <c r="F36" s="251">
        <v>2.0926721195292624</v>
      </c>
      <c r="G36" s="251">
        <v>0.002952808207904392</v>
      </c>
      <c r="H36" s="251">
        <v>0.0010992592124421778</v>
      </c>
      <c r="M36" s="188"/>
      <c r="N36" s="43"/>
    </row>
    <row r="37" spans="2:14" s="191" customFormat="1" ht="15">
      <c r="B37" s="488"/>
      <c r="C37" s="480"/>
      <c r="D37" s="147" t="s">
        <v>197</v>
      </c>
      <c r="E37" s="251">
        <v>0.2046266545304161</v>
      </c>
      <c r="F37" s="251">
        <v>0.20423119908362053</v>
      </c>
      <c r="G37" s="251">
        <v>0.00028817489148750424</v>
      </c>
      <c r="H37" s="251">
        <v>0.00010728055530805434</v>
      </c>
      <c r="M37" s="188"/>
      <c r="N37" s="43"/>
    </row>
    <row r="38" spans="2:14" s="191" customFormat="1" ht="15">
      <c r="B38" s="488"/>
      <c r="C38" s="481"/>
      <c r="D38" s="147" t="s">
        <v>198</v>
      </c>
      <c r="E38" s="251">
        <v>0.1841639890773745</v>
      </c>
      <c r="F38" s="251">
        <v>0.1838080791752585</v>
      </c>
      <c r="G38" s="251">
        <v>0.0002593574023387538</v>
      </c>
      <c r="H38" s="251">
        <v>9.655249977724892E-05</v>
      </c>
      <c r="M38" s="188"/>
      <c r="N38" s="43"/>
    </row>
    <row r="39" spans="2:14" s="191" customFormat="1" ht="15">
      <c r="B39" s="488"/>
      <c r="C39" s="479" t="s">
        <v>201</v>
      </c>
      <c r="D39" s="147" t="s">
        <v>195</v>
      </c>
      <c r="E39" s="251">
        <v>2623.54376847397</v>
      </c>
      <c r="F39" s="251">
        <v>2621.0454902287815</v>
      </c>
      <c r="G39" s="251">
        <v>1.1397254768196199</v>
      </c>
      <c r="H39" s="251">
        <v>1.3585527683689866</v>
      </c>
      <c r="M39" s="188"/>
      <c r="N39" s="43"/>
    </row>
    <row r="40" spans="2:14" s="191" customFormat="1" ht="15">
      <c r="B40" s="488"/>
      <c r="C40" s="480"/>
      <c r="D40" s="147" t="s">
        <v>196</v>
      </c>
      <c r="E40" s="251">
        <v>0.9610050433970586</v>
      </c>
      <c r="F40" s="251">
        <v>0.9600899231607258</v>
      </c>
      <c r="G40" s="251">
        <v>0.0004174818596408864</v>
      </c>
      <c r="H40" s="251">
        <v>0.0004976383766919365</v>
      </c>
      <c r="M40" s="188"/>
      <c r="N40" s="43"/>
    </row>
    <row r="41" spans="2:14" s="191" customFormat="1" ht="15">
      <c r="B41" s="488"/>
      <c r="C41" s="480"/>
      <c r="D41" s="147" t="s">
        <v>197</v>
      </c>
      <c r="E41" s="251">
        <v>0.20266908048015747</v>
      </c>
      <c r="F41" s="251">
        <v>0.2024760881768385</v>
      </c>
      <c r="G41" s="251">
        <v>8.804393399588643E-05</v>
      </c>
      <c r="H41" s="251">
        <v>0.0001049483693230966</v>
      </c>
      <c r="M41" s="188"/>
      <c r="N41" s="43"/>
    </row>
    <row r="42" spans="2:14" s="191" customFormat="1" ht="15">
      <c r="B42" s="489"/>
      <c r="C42" s="481"/>
      <c r="D42" s="147" t="s">
        <v>198</v>
      </c>
      <c r="E42" s="251">
        <v>0.18645555404174485</v>
      </c>
      <c r="F42" s="251">
        <v>0.18627800112269138</v>
      </c>
      <c r="G42" s="251">
        <v>8.100041927621552E-05</v>
      </c>
      <c r="H42" s="251">
        <v>9.655249977724888E-05</v>
      </c>
      <c r="M42" s="188"/>
      <c r="N42" s="43"/>
    </row>
    <row r="43" spans="2:14" s="191" customFormat="1" ht="15">
      <c r="B43" s="114"/>
      <c r="C43" s="114"/>
      <c r="D43" s="114"/>
      <c r="E43" s="252"/>
      <c r="F43" s="252"/>
      <c r="G43" s="252"/>
      <c r="H43" s="252"/>
      <c r="M43" s="188"/>
      <c r="N43" s="43"/>
    </row>
    <row r="44" spans="2:14" s="191" customFormat="1" ht="15">
      <c r="B44" s="114"/>
      <c r="C44" s="114"/>
      <c r="D44" s="114"/>
      <c r="E44" s="252"/>
      <c r="F44" s="252"/>
      <c r="G44" s="252"/>
      <c r="H44" s="252"/>
      <c r="M44" s="188"/>
      <c r="N44" s="43"/>
    </row>
    <row r="45" spans="2:14" s="191" customFormat="1" ht="18">
      <c r="B45" s="146" t="s">
        <v>187</v>
      </c>
      <c r="C45" s="146" t="s">
        <v>188</v>
      </c>
      <c r="D45" s="146" t="s">
        <v>189</v>
      </c>
      <c r="E45" s="147" t="s">
        <v>190</v>
      </c>
      <c r="F45" s="147" t="s">
        <v>191</v>
      </c>
      <c r="G45" s="253" t="s">
        <v>192</v>
      </c>
      <c r="H45" s="253" t="s">
        <v>193</v>
      </c>
      <c r="M45" s="188"/>
      <c r="N45" s="43"/>
    </row>
    <row r="46" spans="2:14" s="191" customFormat="1" ht="15">
      <c r="B46" s="487" t="s">
        <v>202</v>
      </c>
      <c r="C46" s="479" t="s">
        <v>203</v>
      </c>
      <c r="D46" s="147" t="s">
        <v>195</v>
      </c>
      <c r="E46" s="294">
        <v>3175.0032896910893</v>
      </c>
      <c r="F46" s="294">
        <v>3127.6666666666656</v>
      </c>
      <c r="G46" s="294">
        <v>17.53662302442357</v>
      </c>
      <c r="H46" s="294">
        <v>29.800000000000004</v>
      </c>
      <c r="M46" s="188"/>
      <c r="N46" s="43"/>
    </row>
    <row r="47" spans="2:14" s="191" customFormat="1" ht="15">
      <c r="B47" s="488"/>
      <c r="C47" s="480"/>
      <c r="D47" s="147" t="s">
        <v>196</v>
      </c>
      <c r="E47" s="251">
        <v>2.254973927337421</v>
      </c>
      <c r="F47" s="251">
        <v>2.221354166666666</v>
      </c>
      <c r="G47" s="251">
        <v>0.012454987943482649</v>
      </c>
      <c r="H47" s="251">
        <v>0.02116477272727273</v>
      </c>
      <c r="M47" s="188"/>
      <c r="N47" s="43"/>
    </row>
    <row r="48" spans="2:14" s="191" customFormat="1" ht="15">
      <c r="B48" s="488"/>
      <c r="C48" s="480"/>
      <c r="D48" s="147" t="s">
        <v>197</v>
      </c>
      <c r="E48" s="251">
        <v>0.25380859192676375</v>
      </c>
      <c r="F48" s="251">
        <v>0.25002451974157686</v>
      </c>
      <c r="G48" s="251">
        <v>0.0014018711764586752</v>
      </c>
      <c r="H48" s="251">
        <v>0.00238220100872823</v>
      </c>
      <c r="M48" s="188"/>
      <c r="N48" s="43"/>
    </row>
    <row r="49" spans="2:14" s="191" customFormat="1" ht="15">
      <c r="B49" s="488"/>
      <c r="C49" s="481"/>
      <c r="D49" s="147" t="s">
        <v>198</v>
      </c>
      <c r="E49" s="251">
        <v>0.24111816233042557</v>
      </c>
      <c r="F49" s="251">
        <v>0.237523293754498</v>
      </c>
      <c r="G49" s="251">
        <v>0.0013317776176357415</v>
      </c>
      <c r="H49" s="251">
        <v>0.0022630909582918184</v>
      </c>
      <c r="M49" s="188"/>
      <c r="N49" s="43"/>
    </row>
    <row r="50" spans="2:14" s="191" customFormat="1" ht="15">
      <c r="B50" s="488"/>
      <c r="C50" s="479" t="s">
        <v>204</v>
      </c>
      <c r="D50" s="147" t="s">
        <v>195</v>
      </c>
      <c r="E50" s="294">
        <v>3181.2208931271657</v>
      </c>
      <c r="F50" s="294">
        <v>3149.666666666667</v>
      </c>
      <c r="G50" s="294">
        <v>1.7542264604984976</v>
      </c>
      <c r="H50" s="294">
        <v>29.8</v>
      </c>
      <c r="M50" s="188"/>
      <c r="N50" s="43"/>
    </row>
    <row r="51" spans="2:14" s="191" customFormat="1" ht="15">
      <c r="B51" s="488"/>
      <c r="C51" s="480"/>
      <c r="D51" s="147" t="s">
        <v>196</v>
      </c>
      <c r="E51" s="251">
        <v>2.5388833943552798</v>
      </c>
      <c r="F51" s="251">
        <v>2.5137004522479387</v>
      </c>
      <c r="G51" s="251">
        <v>0.001400021117716279</v>
      </c>
      <c r="H51" s="251">
        <v>0.023782920989624902</v>
      </c>
      <c r="M51" s="188"/>
      <c r="N51" s="43"/>
    </row>
    <row r="52" spans="2:14" s="191" customFormat="1" ht="15">
      <c r="B52" s="488"/>
      <c r="C52" s="480"/>
      <c r="D52" s="147" t="s">
        <v>197</v>
      </c>
      <c r="E52" s="251">
        <v>0.2606946281894363</v>
      </c>
      <c r="F52" s="251">
        <v>0.25810882305006455</v>
      </c>
      <c r="G52" s="251">
        <v>0.00014375531603848482</v>
      </c>
      <c r="H52" s="251">
        <v>0.0024420498233332383</v>
      </c>
      <c r="M52" s="188"/>
      <c r="N52" s="43"/>
    </row>
    <row r="53" spans="2:14" s="191" customFormat="1" ht="15">
      <c r="B53" s="488"/>
      <c r="C53" s="481"/>
      <c r="D53" s="147" t="s">
        <v>198</v>
      </c>
      <c r="E53" s="251">
        <v>0.24765989677996447</v>
      </c>
      <c r="F53" s="251">
        <v>0.24520338189756133</v>
      </c>
      <c r="G53" s="251">
        <v>0.0001365675502365606</v>
      </c>
      <c r="H53" s="251">
        <v>0.0023199473321665765</v>
      </c>
      <c r="M53" s="188"/>
      <c r="N53" s="43"/>
    </row>
    <row r="54" spans="2:14" s="191" customFormat="1" ht="15">
      <c r="B54" s="488"/>
      <c r="C54" s="482" t="s">
        <v>205</v>
      </c>
      <c r="D54" s="147" t="s">
        <v>195</v>
      </c>
      <c r="E54" s="294">
        <v>3165.4122014809195</v>
      </c>
      <c r="F54" s="294">
        <v>3149.666666666667</v>
      </c>
      <c r="G54" s="294">
        <v>7.89977287912841</v>
      </c>
      <c r="H54" s="294">
        <v>7.84576193512419</v>
      </c>
      <c r="M54" s="188"/>
      <c r="N54" s="43"/>
    </row>
    <row r="55" spans="2:14" s="191" customFormat="1" ht="15">
      <c r="B55" s="488"/>
      <c r="C55" s="483"/>
      <c r="D55" s="147" t="s">
        <v>196</v>
      </c>
      <c r="E55" s="251">
        <v>2.5323297611847355</v>
      </c>
      <c r="F55" s="251">
        <v>2.5197333333333334</v>
      </c>
      <c r="G55" s="251">
        <v>0.006319818303302728</v>
      </c>
      <c r="H55" s="251">
        <v>0.006276609548099352</v>
      </c>
      <c r="M55" s="188"/>
      <c r="N55" s="43"/>
    </row>
    <row r="56" spans="2:14" s="191" customFormat="1" ht="15">
      <c r="B56" s="488"/>
      <c r="C56" s="483"/>
      <c r="D56" s="147" t="s">
        <v>197</v>
      </c>
      <c r="E56" s="251">
        <v>0.25956929162893155</v>
      </c>
      <c r="F56" s="251">
        <v>0.25827813046005055</v>
      </c>
      <c r="G56" s="251">
        <v>0.0006477950799916275</v>
      </c>
      <c r="H56" s="251">
        <v>0.0006433660888893547</v>
      </c>
      <c r="M56" s="188"/>
      <c r="N56" s="43"/>
    </row>
    <row r="57" spans="2:14" s="191" customFormat="1" ht="15">
      <c r="B57" s="488"/>
      <c r="C57" s="484"/>
      <c r="D57" s="147" t="s">
        <v>198</v>
      </c>
      <c r="E57" s="251">
        <v>0.24659082704748492</v>
      </c>
      <c r="F57" s="251">
        <v>0.245364223937048</v>
      </c>
      <c r="G57" s="251">
        <v>0.0006154053259920461</v>
      </c>
      <c r="H57" s="251">
        <v>0.0006111977844448868</v>
      </c>
      <c r="M57" s="188"/>
      <c r="N57" s="43"/>
    </row>
    <row r="58" spans="2:14" s="191" customFormat="1" ht="15">
      <c r="B58" s="488"/>
      <c r="C58" s="482" t="s">
        <v>206</v>
      </c>
      <c r="D58" s="147" t="s">
        <v>195</v>
      </c>
      <c r="E58" s="294">
        <v>3099.4108130635136</v>
      </c>
      <c r="F58" s="294">
        <v>3073.457249152982</v>
      </c>
      <c r="G58" s="294">
        <v>0.6170714785478968</v>
      </c>
      <c r="H58" s="294">
        <v>25.336492431983412</v>
      </c>
      <c r="M58" s="188"/>
      <c r="N58" s="43"/>
    </row>
    <row r="59" spans="2:14" s="191" customFormat="1" ht="15">
      <c r="B59" s="488"/>
      <c r="C59" s="483"/>
      <c r="D59" s="147" t="s">
        <v>196</v>
      </c>
      <c r="E59" s="251">
        <v>2.6001627112482195</v>
      </c>
      <c r="F59" s="251">
        <v>2.5784260580568197</v>
      </c>
      <c r="G59" s="251">
        <v>0.000516810283540952</v>
      </c>
      <c r="H59" s="251">
        <v>0.021219842907858805</v>
      </c>
      <c r="M59" s="188"/>
      <c r="N59" s="43"/>
    </row>
    <row r="60" spans="2:14" s="191" customFormat="1" ht="15">
      <c r="B60" s="488"/>
      <c r="C60" s="483"/>
      <c r="D60" s="147" t="s">
        <v>197</v>
      </c>
      <c r="E60" s="251">
        <v>0.26087945460093387</v>
      </c>
      <c r="F60" s="251">
        <v>0.2587032343042432</v>
      </c>
      <c r="G60" s="251">
        <v>5.174177545535227E-05</v>
      </c>
      <c r="H60" s="251">
        <v>0.002124478521235303</v>
      </c>
      <c r="M60" s="188"/>
      <c r="N60" s="43"/>
    </row>
    <row r="61" spans="2:14" s="191" customFormat="1" ht="15">
      <c r="B61" s="488"/>
      <c r="C61" s="484"/>
      <c r="D61" s="147" t="s">
        <v>198</v>
      </c>
      <c r="E61" s="251">
        <v>0.24522668732487782</v>
      </c>
      <c r="F61" s="251">
        <v>0.2431810402459886</v>
      </c>
      <c r="G61" s="251">
        <v>4.863726892803114E-05</v>
      </c>
      <c r="H61" s="251">
        <v>0.001997009809961185</v>
      </c>
      <c r="M61" s="188"/>
      <c r="N61" s="43"/>
    </row>
    <row r="62" spans="2:14" s="191" customFormat="1" ht="15">
      <c r="B62" s="488"/>
      <c r="C62" s="482" t="s">
        <v>207</v>
      </c>
      <c r="D62" s="147" t="s">
        <v>195</v>
      </c>
      <c r="E62" s="294">
        <v>3190.286897243865</v>
      </c>
      <c r="F62" s="294">
        <v>3164.3333333333335</v>
      </c>
      <c r="G62" s="294">
        <v>0.6170714785478968</v>
      </c>
      <c r="H62" s="294">
        <v>25.336492431983412</v>
      </c>
      <c r="M62" s="188"/>
      <c r="N62" s="43"/>
    </row>
    <row r="63" spans="2:14" s="191" customFormat="1" ht="15">
      <c r="B63" s="488"/>
      <c r="C63" s="483"/>
      <c r="D63" s="147" t="s">
        <v>196</v>
      </c>
      <c r="E63" s="251">
        <v>2.6719320747436055</v>
      </c>
      <c r="F63" s="251">
        <v>2.6501954215522057</v>
      </c>
      <c r="G63" s="251">
        <v>0.000516810283540952</v>
      </c>
      <c r="H63" s="251">
        <v>0.021219842907858805</v>
      </c>
      <c r="M63" s="188"/>
      <c r="N63" s="43"/>
    </row>
    <row r="64" spans="2:14" s="191" customFormat="1" ht="15">
      <c r="B64" s="488"/>
      <c r="C64" s="483"/>
      <c r="D64" s="147" t="s">
        <v>197</v>
      </c>
      <c r="E64" s="251">
        <v>0.26750727268061836</v>
      </c>
      <c r="F64" s="251">
        <v>0.2653310523839277</v>
      </c>
      <c r="G64" s="251">
        <v>5.174177545535227E-05</v>
      </c>
      <c r="H64" s="251">
        <v>0.002124478521235303</v>
      </c>
      <c r="M64" s="188"/>
      <c r="N64" s="43"/>
    </row>
    <row r="65" spans="2:14" s="191" customFormat="1" ht="15">
      <c r="B65" s="488"/>
      <c r="C65" s="484"/>
      <c r="D65" s="147" t="s">
        <v>198</v>
      </c>
      <c r="E65" s="251">
        <v>0.2514568363197813</v>
      </c>
      <c r="F65" s="251">
        <v>0.24941118924089203</v>
      </c>
      <c r="G65" s="251">
        <v>4.863726892803114E-05</v>
      </c>
      <c r="H65" s="251">
        <v>0.001997009809961185</v>
      </c>
      <c r="M65" s="188"/>
      <c r="N65" s="43"/>
    </row>
    <row r="66" spans="2:14" s="191" customFormat="1" ht="15">
      <c r="B66" s="488"/>
      <c r="C66" s="482" t="s">
        <v>208</v>
      </c>
      <c r="D66" s="147" t="s">
        <v>195</v>
      </c>
      <c r="E66" s="294">
        <v>3226.8194164437027</v>
      </c>
      <c r="F66" s="294">
        <v>3215.512291474839</v>
      </c>
      <c r="G66" s="294">
        <v>4.015924065132161</v>
      </c>
      <c r="H66" s="294">
        <v>7.291200903731418</v>
      </c>
      <c r="M66" s="188"/>
      <c r="N66" s="43"/>
    </row>
    <row r="67" spans="2:14" s="191" customFormat="1" ht="15">
      <c r="B67" s="488"/>
      <c r="C67" s="483"/>
      <c r="D67" s="147" t="s">
        <v>196</v>
      </c>
      <c r="E67" s="251">
        <v>3.169763670376918</v>
      </c>
      <c r="F67" s="251">
        <v>3.158656474926168</v>
      </c>
      <c r="G67" s="251">
        <v>0.0039449155846091955</v>
      </c>
      <c r="H67" s="251">
        <v>0.007162279866140882</v>
      </c>
      <c r="M67" s="188"/>
      <c r="N67" s="43"/>
    </row>
    <row r="68" spans="2:14" s="191" customFormat="1" ht="15">
      <c r="B68" s="488"/>
      <c r="C68" s="483"/>
      <c r="D68" s="147" t="s">
        <v>197</v>
      </c>
      <c r="E68" s="251">
        <v>0.28499119171038706</v>
      </c>
      <c r="F68" s="251">
        <v>0.2839925516863208</v>
      </c>
      <c r="G68" s="251">
        <v>0.00035468454767196124</v>
      </c>
      <c r="H68" s="251">
        <v>0.0006439554763942647</v>
      </c>
      <c r="M68" s="188"/>
      <c r="N68" s="43"/>
    </row>
    <row r="69" spans="2:14" s="191" customFormat="1" ht="15">
      <c r="B69" s="488"/>
      <c r="C69" s="484"/>
      <c r="D69" s="147" t="s">
        <v>198</v>
      </c>
      <c r="E69" s="251">
        <v>0.26789172020776386</v>
      </c>
      <c r="F69" s="251">
        <v>0.2669529985851416</v>
      </c>
      <c r="G69" s="251">
        <v>0.00033340347481164353</v>
      </c>
      <c r="H69" s="251">
        <v>0.0006053181478106088</v>
      </c>
      <c r="M69" s="188"/>
      <c r="N69" s="43"/>
    </row>
    <row r="70" spans="2:14" s="191" customFormat="1" ht="15">
      <c r="B70" s="488"/>
      <c r="C70" s="482" t="s">
        <v>209</v>
      </c>
      <c r="D70" s="147" t="s">
        <v>195</v>
      </c>
      <c r="E70" s="294">
        <v>3470.3686840476507</v>
      </c>
      <c r="F70" s="294">
        <v>3190</v>
      </c>
      <c r="G70" s="294">
        <v>3.5550500329564585</v>
      </c>
      <c r="H70" s="294">
        <v>276.8136340146944</v>
      </c>
      <c r="M70" s="188"/>
      <c r="N70" s="43"/>
    </row>
    <row r="71" spans="2:14" s="191" customFormat="1" ht="15">
      <c r="B71" s="488"/>
      <c r="C71" s="483"/>
      <c r="D71" s="147" t="s">
        <v>196</v>
      </c>
      <c r="E71" s="251">
        <v>2.9535052630192773</v>
      </c>
      <c r="F71" s="251">
        <v>2.7148936170212767</v>
      </c>
      <c r="G71" s="251">
        <v>0.0030255744961331563</v>
      </c>
      <c r="H71" s="251">
        <v>0.23558607150186758</v>
      </c>
      <c r="M71" s="188"/>
      <c r="N71" s="43"/>
    </row>
    <row r="72" spans="2:14" s="191" customFormat="1" ht="15">
      <c r="B72" s="488"/>
      <c r="C72" s="483"/>
      <c r="D72" s="147" t="s">
        <v>197</v>
      </c>
      <c r="E72" s="251">
        <v>0.2934855043803141</v>
      </c>
      <c r="F72" s="251">
        <v>0.2697750136107288</v>
      </c>
      <c r="G72" s="251">
        <v>0.0003006469188174453</v>
      </c>
      <c r="H72" s="251">
        <v>0.023409843850767866</v>
      </c>
      <c r="M72" s="188"/>
      <c r="N72" s="43"/>
    </row>
    <row r="73" spans="2:14" s="191" customFormat="1" ht="15">
      <c r="B73" s="488"/>
      <c r="C73" s="484"/>
      <c r="D73" s="147" t="s">
        <v>198</v>
      </c>
      <c r="E73" s="251">
        <v>0.27587637411749527</v>
      </c>
      <c r="F73" s="251">
        <v>0.25358851279408506</v>
      </c>
      <c r="G73" s="251">
        <v>0.0002826081036883986</v>
      </c>
      <c r="H73" s="251">
        <v>0.022005253219721792</v>
      </c>
      <c r="M73" s="188"/>
      <c r="N73" s="43"/>
    </row>
    <row r="74" spans="2:14" s="191" customFormat="1" ht="15">
      <c r="B74" s="488"/>
      <c r="C74" s="482" t="s">
        <v>210</v>
      </c>
      <c r="D74" s="147" t="s">
        <v>195</v>
      </c>
      <c r="E74" s="294">
        <v>3181.9227746936</v>
      </c>
      <c r="F74" s="294">
        <v>3171.085157529729</v>
      </c>
      <c r="G74" s="294">
        <v>3.202605544879125</v>
      </c>
      <c r="H74" s="294">
        <v>7.635011618991804</v>
      </c>
      <c r="M74" s="188"/>
      <c r="N74" s="43"/>
    </row>
    <row r="75" spans="2:14" s="191" customFormat="1" ht="15">
      <c r="B75" s="488"/>
      <c r="C75" s="483"/>
      <c r="D75" s="147" t="s">
        <v>196</v>
      </c>
      <c r="E75" s="254"/>
      <c r="F75" s="254"/>
      <c r="G75" s="254"/>
      <c r="H75" s="254"/>
      <c r="M75" s="188"/>
      <c r="N75" s="43"/>
    </row>
    <row r="76" spans="2:14" s="191" customFormat="1" ht="15">
      <c r="B76" s="488"/>
      <c r="C76" s="483"/>
      <c r="D76" s="147" t="s">
        <v>197</v>
      </c>
      <c r="E76" s="251">
        <v>0.281025941169575</v>
      </c>
      <c r="F76" s="251">
        <v>0.28006876785671686</v>
      </c>
      <c r="G76" s="251">
        <v>0.0002828526338233403</v>
      </c>
      <c r="H76" s="251">
        <v>0.0006743206790348407</v>
      </c>
      <c r="M76" s="188"/>
      <c r="N76" s="43"/>
    </row>
    <row r="77" spans="2:14" s="191" customFormat="1" ht="15">
      <c r="B77" s="488"/>
      <c r="C77" s="484"/>
      <c r="D77" s="147" t="s">
        <v>198</v>
      </c>
      <c r="E77" s="251">
        <v>0.2641643846994005</v>
      </c>
      <c r="F77" s="251">
        <v>0.26326464178531384</v>
      </c>
      <c r="G77" s="251">
        <v>0.0002658814757939399</v>
      </c>
      <c r="H77" s="251">
        <v>0.0006338614382927503</v>
      </c>
      <c r="M77" s="188"/>
      <c r="N77" s="43"/>
    </row>
    <row r="78" spans="2:14" s="191" customFormat="1" ht="15">
      <c r="B78" s="488"/>
      <c r="C78" s="482" t="s">
        <v>95</v>
      </c>
      <c r="D78" s="147" t="s">
        <v>195</v>
      </c>
      <c r="E78" s="294">
        <v>3142.8158693281603</v>
      </c>
      <c r="F78" s="294">
        <v>3131.3333333333326</v>
      </c>
      <c r="G78" s="294">
        <v>3.3931843956347</v>
      </c>
      <c r="H78" s="294">
        <v>8.089351599193094</v>
      </c>
      <c r="M78" s="188"/>
      <c r="N78" s="43"/>
    </row>
    <row r="79" spans="2:14" s="191" customFormat="1" ht="15">
      <c r="B79" s="488"/>
      <c r="C79" s="483"/>
      <c r="D79" s="147" t="s">
        <v>196</v>
      </c>
      <c r="E79" s="254"/>
      <c r="F79" s="254"/>
      <c r="G79" s="254"/>
      <c r="H79" s="254"/>
      <c r="M79" s="188"/>
      <c r="N79" s="43"/>
    </row>
    <row r="80" spans="2:14" s="191" customFormat="1" ht="15">
      <c r="B80" s="488"/>
      <c r="C80" s="483"/>
      <c r="D80" s="147" t="s">
        <v>197</v>
      </c>
      <c r="E80" s="251">
        <v>0.24906064832406294</v>
      </c>
      <c r="F80" s="251">
        <v>0.24815068478239113</v>
      </c>
      <c r="G80" s="251">
        <v>0.00026890175581318124</v>
      </c>
      <c r="H80" s="251">
        <v>0.0006410617858586216</v>
      </c>
      <c r="M80" s="188"/>
      <c r="N80" s="43"/>
    </row>
    <row r="81" spans="2:14" s="191" customFormat="1" ht="15">
      <c r="B81" s="488"/>
      <c r="C81" s="484"/>
      <c r="D81" s="147" t="s">
        <v>198</v>
      </c>
      <c r="E81" s="251">
        <v>0.23660761590785973</v>
      </c>
      <c r="F81" s="251">
        <v>0.23574315054327152</v>
      </c>
      <c r="G81" s="251">
        <v>0.00025545666802252216</v>
      </c>
      <c r="H81" s="251">
        <v>0.0006090086965656905</v>
      </c>
      <c r="M81" s="188"/>
      <c r="N81" s="43"/>
    </row>
    <row r="82" spans="2:14" s="191" customFormat="1" ht="15">
      <c r="B82" s="488"/>
      <c r="C82" s="482" t="s">
        <v>211</v>
      </c>
      <c r="D82" s="147" t="s">
        <v>195</v>
      </c>
      <c r="E82" s="294">
        <v>2997.8916392712363</v>
      </c>
      <c r="F82" s="294">
        <v>2983.1659114714075</v>
      </c>
      <c r="G82" s="294">
        <v>9.635194744184918</v>
      </c>
      <c r="H82" s="294">
        <v>5.090533055643954</v>
      </c>
      <c r="M82" s="188"/>
      <c r="N82" s="43"/>
    </row>
    <row r="83" spans="2:14" s="191" customFormat="1" ht="15">
      <c r="B83" s="488"/>
      <c r="C83" s="483"/>
      <c r="D83" s="147" t="s">
        <v>196</v>
      </c>
      <c r="E83" s="251">
        <v>2.1983536074047074</v>
      </c>
      <c r="F83" s="251">
        <v>2.1875970494793395</v>
      </c>
      <c r="G83" s="251">
        <v>0.007038126182750123</v>
      </c>
      <c r="H83" s="251">
        <v>0.003718431742617936</v>
      </c>
      <c r="M83" s="188"/>
      <c r="N83" s="43"/>
    </row>
    <row r="84" spans="2:14" s="191" customFormat="1" ht="15">
      <c r="B84" s="488"/>
      <c r="C84" s="483"/>
      <c r="D84" s="147" t="s">
        <v>197</v>
      </c>
      <c r="E84" s="251">
        <v>0.2456984732291464</v>
      </c>
      <c r="F84" s="251">
        <v>0.2445149615443721</v>
      </c>
      <c r="G84" s="251">
        <v>0.000774383834865611</v>
      </c>
      <c r="H84" s="251">
        <v>0.00040912784990867297</v>
      </c>
      <c r="M84" s="188"/>
      <c r="N84" s="43"/>
    </row>
    <row r="85" spans="2:14" s="191" customFormat="1" ht="15">
      <c r="B85" s="488"/>
      <c r="C85" s="484"/>
      <c r="D85" s="147" t="s">
        <v>198</v>
      </c>
      <c r="E85" s="251">
        <v>0.23341354956768906</v>
      </c>
      <c r="F85" s="251">
        <v>0.2322892134671535</v>
      </c>
      <c r="G85" s="251">
        <v>0.0007356646431223304</v>
      </c>
      <c r="H85" s="251">
        <v>0.0003886714574132393</v>
      </c>
      <c r="M85" s="188"/>
      <c r="N85" s="43"/>
    </row>
    <row r="86" spans="2:14" s="191" customFormat="1" ht="15">
      <c r="B86" s="488"/>
      <c r="C86" s="482" t="s">
        <v>212</v>
      </c>
      <c r="D86" s="147" t="s">
        <v>195</v>
      </c>
      <c r="E86" s="294">
        <v>3149.725727799828</v>
      </c>
      <c r="F86" s="294">
        <v>3134.999999999999</v>
      </c>
      <c r="G86" s="294">
        <v>9.635194744184918</v>
      </c>
      <c r="H86" s="294">
        <v>5.090533055643954</v>
      </c>
      <c r="M86" s="188"/>
      <c r="N86" s="43"/>
    </row>
    <row r="87" spans="2:14" s="191" customFormat="1" ht="15">
      <c r="B87" s="488"/>
      <c r="C87" s="483"/>
      <c r="D87" s="147" t="s">
        <v>196</v>
      </c>
      <c r="E87" s="251">
        <v>2.300749253323468</v>
      </c>
      <c r="F87" s="251">
        <v>2.2899926953981002</v>
      </c>
      <c r="G87" s="251">
        <v>0.007038126182750123</v>
      </c>
      <c r="H87" s="251">
        <v>0.003718431742617936</v>
      </c>
      <c r="M87" s="188"/>
      <c r="N87" s="43"/>
    </row>
    <row r="88" spans="2:14" s="191" customFormat="1" ht="15">
      <c r="B88" s="488"/>
      <c r="C88" s="483"/>
      <c r="D88" s="147" t="s">
        <v>197</v>
      </c>
      <c r="E88" s="251">
        <v>0.2531445136945015</v>
      </c>
      <c r="F88" s="251">
        <v>0.25196100200972726</v>
      </c>
      <c r="G88" s="251">
        <v>0.000774383834865611</v>
      </c>
      <c r="H88" s="251">
        <v>0.00040912784990867297</v>
      </c>
      <c r="M88" s="188"/>
      <c r="N88" s="43"/>
    </row>
    <row r="89" spans="2:14" s="191" customFormat="1" ht="15">
      <c r="B89" s="488"/>
      <c r="C89" s="484"/>
      <c r="D89" s="147" t="s">
        <v>198</v>
      </c>
      <c r="E89" s="251">
        <v>0.24048728800977645</v>
      </c>
      <c r="F89" s="251">
        <v>0.2393629519092409</v>
      </c>
      <c r="G89" s="251">
        <v>0.0007356646431223304</v>
      </c>
      <c r="H89" s="251">
        <v>0.0003886714574132393</v>
      </c>
      <c r="M89" s="188"/>
      <c r="N89" s="43"/>
    </row>
    <row r="90" spans="2:14" s="191" customFormat="1" ht="15">
      <c r="B90" s="488"/>
      <c r="C90" s="482" t="s">
        <v>213</v>
      </c>
      <c r="D90" s="147" t="s">
        <v>195</v>
      </c>
      <c r="E90" s="294">
        <v>3226.8194164437027</v>
      </c>
      <c r="F90" s="294">
        <v>3215.512291474839</v>
      </c>
      <c r="G90" s="294">
        <v>4.015924065132161</v>
      </c>
      <c r="H90" s="294">
        <v>7.291200903731418</v>
      </c>
      <c r="M90" s="188"/>
      <c r="N90" s="43"/>
    </row>
    <row r="91" spans="2:14" s="191" customFormat="1" ht="15">
      <c r="B91" s="488"/>
      <c r="C91" s="483"/>
      <c r="D91" s="147" t="s">
        <v>196</v>
      </c>
      <c r="E91" s="251">
        <v>3.169763670376918</v>
      </c>
      <c r="F91" s="251">
        <v>3.158656474926168</v>
      </c>
      <c r="G91" s="251">
        <v>0.0039449155846091955</v>
      </c>
      <c r="H91" s="251">
        <v>0.007162279866140882</v>
      </c>
      <c r="M91" s="188"/>
      <c r="N91" s="43"/>
    </row>
    <row r="92" spans="2:14" s="191" customFormat="1" ht="15">
      <c r="B92" s="488"/>
      <c r="C92" s="483"/>
      <c r="D92" s="147" t="s">
        <v>197</v>
      </c>
      <c r="E92" s="251">
        <v>0.28499119171038706</v>
      </c>
      <c r="F92" s="251">
        <v>0.2839925516863208</v>
      </c>
      <c r="G92" s="251">
        <v>0.00035468454767196124</v>
      </c>
      <c r="H92" s="251">
        <v>0.0006439554763942647</v>
      </c>
      <c r="M92" s="188"/>
      <c r="N92" s="43"/>
    </row>
    <row r="93" spans="2:14" s="191" customFormat="1" ht="15">
      <c r="B93" s="488"/>
      <c r="C93" s="484"/>
      <c r="D93" s="147" t="s">
        <v>198</v>
      </c>
      <c r="E93" s="251">
        <v>0.26789172020776386</v>
      </c>
      <c r="F93" s="251">
        <v>0.2669529985851416</v>
      </c>
      <c r="G93" s="251">
        <v>0.00033340347481164353</v>
      </c>
      <c r="H93" s="251">
        <v>0.0006053181478106088</v>
      </c>
      <c r="M93" s="188"/>
      <c r="N93" s="43"/>
    </row>
    <row r="94" spans="2:14" s="191" customFormat="1" ht="15">
      <c r="B94" s="488"/>
      <c r="C94" s="482" t="s">
        <v>214</v>
      </c>
      <c r="D94" s="147" t="s">
        <v>195</v>
      </c>
      <c r="E94" s="294">
        <v>3470.3686840476507</v>
      </c>
      <c r="F94" s="294">
        <v>3190</v>
      </c>
      <c r="G94" s="294">
        <v>3.5550500329564585</v>
      </c>
      <c r="H94" s="294">
        <v>276.8136340146944</v>
      </c>
      <c r="M94" s="188"/>
      <c r="N94" s="43"/>
    </row>
    <row r="95" spans="2:12" s="114" customFormat="1" ht="15">
      <c r="B95" s="488"/>
      <c r="C95" s="483"/>
      <c r="D95" s="147" t="s">
        <v>196</v>
      </c>
      <c r="E95" s="251">
        <v>2.9535052630192773</v>
      </c>
      <c r="F95" s="251">
        <v>2.7148936170212767</v>
      </c>
      <c r="G95" s="251">
        <v>0.0030255744961331563</v>
      </c>
      <c r="H95" s="251">
        <v>0.23558607150186758</v>
      </c>
      <c r="I95" s="191"/>
      <c r="J95" s="191"/>
      <c r="K95" s="191"/>
      <c r="L95" s="191"/>
    </row>
    <row r="96" spans="2:12" s="114" customFormat="1" ht="15">
      <c r="B96" s="488"/>
      <c r="C96" s="483"/>
      <c r="D96" s="147" t="s">
        <v>197</v>
      </c>
      <c r="E96" s="251">
        <v>0.2934855043803141</v>
      </c>
      <c r="F96" s="251">
        <v>0.2697750136107288</v>
      </c>
      <c r="G96" s="251">
        <v>0.0003006469188174453</v>
      </c>
      <c r="H96" s="251">
        <v>0.023409843850767866</v>
      </c>
      <c r="I96" s="191"/>
      <c r="J96" s="191"/>
      <c r="K96" s="191"/>
      <c r="L96" s="191"/>
    </row>
    <row r="97" spans="2:12" s="114" customFormat="1" ht="15">
      <c r="B97" s="488"/>
      <c r="C97" s="484"/>
      <c r="D97" s="147" t="s">
        <v>198</v>
      </c>
      <c r="E97" s="251">
        <v>0.27587637411749527</v>
      </c>
      <c r="F97" s="251">
        <v>0.25358851279408506</v>
      </c>
      <c r="G97" s="251">
        <v>0.0002826081036883986</v>
      </c>
      <c r="H97" s="251">
        <v>0.022005253219721792</v>
      </c>
      <c r="I97" s="191"/>
      <c r="J97" s="191"/>
      <c r="K97" s="191"/>
      <c r="L97" s="191"/>
    </row>
    <row r="98" spans="2:8" s="191" customFormat="1" ht="15">
      <c r="B98" s="488"/>
      <c r="C98" s="482" t="s">
        <v>215</v>
      </c>
      <c r="D98" s="147" t="s">
        <v>195</v>
      </c>
      <c r="E98" s="294">
        <v>2944.8158693281607</v>
      </c>
      <c r="F98" s="294">
        <v>2933.333333333333</v>
      </c>
      <c r="G98" s="294">
        <v>3.3931843956347</v>
      </c>
      <c r="H98" s="294">
        <v>8.089351599193094</v>
      </c>
    </row>
    <row r="99" spans="2:8" s="191" customFormat="1" ht="15">
      <c r="B99" s="488"/>
      <c r="C99" s="483"/>
      <c r="D99" s="147" t="s">
        <v>196</v>
      </c>
      <c r="E99" s="254"/>
      <c r="F99" s="254"/>
      <c r="G99" s="254"/>
      <c r="H99" s="254"/>
    </row>
    <row r="100" spans="2:8" s="191" customFormat="1" ht="15">
      <c r="B100" s="488"/>
      <c r="C100" s="483"/>
      <c r="D100" s="147" t="s">
        <v>197</v>
      </c>
      <c r="E100" s="251">
        <v>0.2594305463798871</v>
      </c>
      <c r="F100" s="251">
        <v>0.258418965106507</v>
      </c>
      <c r="G100" s="251">
        <v>0.0002989306363416367</v>
      </c>
      <c r="H100" s="251">
        <v>0.0007126506370384592</v>
      </c>
    </row>
    <row r="101" spans="2:8" s="191" customFormat="1" ht="15">
      <c r="B101" s="488"/>
      <c r="C101" s="484"/>
      <c r="D101" s="147" t="s">
        <v>198</v>
      </c>
      <c r="E101" s="251">
        <v>0.24645901906089276</v>
      </c>
      <c r="F101" s="251">
        <v>0.2454980168511817</v>
      </c>
      <c r="G101" s="251">
        <v>0.0002839841045245549</v>
      </c>
      <c r="H101" s="251">
        <v>0.0006770181051865363</v>
      </c>
    </row>
    <row r="102" spans="2:8" s="191" customFormat="1" ht="15">
      <c r="B102" s="488"/>
      <c r="C102" s="482" t="s">
        <v>216</v>
      </c>
      <c r="D102" s="147" t="s">
        <v>195</v>
      </c>
      <c r="E102" s="294">
        <v>3222.8957690994844</v>
      </c>
      <c r="F102" s="294">
        <v>3171.085157529729</v>
      </c>
      <c r="G102" s="294">
        <v>3.202605544879125</v>
      </c>
      <c r="H102" s="294">
        <v>48.608006024876225</v>
      </c>
    </row>
    <row r="103" spans="2:12" ht="15">
      <c r="B103" s="488"/>
      <c r="C103" s="483"/>
      <c r="D103" s="147" t="s">
        <v>196</v>
      </c>
      <c r="E103" s="254"/>
      <c r="F103" s="254"/>
      <c r="G103" s="254"/>
      <c r="H103" s="254"/>
      <c r="I103" s="191"/>
      <c r="J103" s="191"/>
      <c r="K103" s="191"/>
      <c r="L103" s="191"/>
    </row>
    <row r="104" spans="2:12" ht="15">
      <c r="B104" s="488"/>
      <c r="C104" s="483"/>
      <c r="D104" s="147" t="s">
        <v>197</v>
      </c>
      <c r="E104" s="251">
        <v>0.2846446569998353</v>
      </c>
      <c r="F104" s="251">
        <v>0.28006876785671686</v>
      </c>
      <c r="G104" s="251">
        <v>0.0002828526338233403</v>
      </c>
      <c r="H104" s="251">
        <v>0.004293036509295108</v>
      </c>
      <c r="I104" s="191"/>
      <c r="J104" s="191"/>
      <c r="K104" s="191"/>
      <c r="L104" s="191"/>
    </row>
    <row r="105" spans="2:12" ht="15">
      <c r="B105" s="488"/>
      <c r="C105" s="484"/>
      <c r="D105" s="147" t="s">
        <v>198</v>
      </c>
      <c r="E105" s="251">
        <v>0.2675659775798452</v>
      </c>
      <c r="F105" s="251">
        <v>0.26326464178531384</v>
      </c>
      <c r="G105" s="251">
        <v>0.0002658814757939399</v>
      </c>
      <c r="H105" s="251">
        <v>0.004035454318737401</v>
      </c>
      <c r="I105" s="191"/>
      <c r="J105" s="191"/>
      <c r="K105" s="191"/>
      <c r="L105" s="191"/>
    </row>
    <row r="106" spans="2:12" ht="15">
      <c r="B106" s="488"/>
      <c r="C106" s="482" t="s">
        <v>217</v>
      </c>
      <c r="D106" s="147" t="s">
        <v>195</v>
      </c>
      <c r="E106" s="294">
        <v>3215.09</v>
      </c>
      <c r="F106" s="294">
        <v>3190</v>
      </c>
      <c r="G106" s="294">
        <v>1.25</v>
      </c>
      <c r="H106" s="294">
        <v>23.84</v>
      </c>
      <c r="I106" s="191"/>
      <c r="J106" s="191"/>
      <c r="K106" s="191"/>
      <c r="L106" s="191"/>
    </row>
    <row r="107" spans="2:12" ht="15">
      <c r="B107" s="488"/>
      <c r="C107" s="483"/>
      <c r="D107" s="147" t="s">
        <v>196</v>
      </c>
      <c r="E107" s="251">
        <v>2.7362468085106384</v>
      </c>
      <c r="F107" s="251">
        <v>2.7148936170212767</v>
      </c>
      <c r="G107" s="251">
        <v>0.0010638297872340426</v>
      </c>
      <c r="H107" s="251">
        <v>0.02028936170212766</v>
      </c>
      <c r="I107" s="191"/>
      <c r="J107" s="191"/>
      <c r="K107" s="191"/>
      <c r="L107" s="191"/>
    </row>
    <row r="108" spans="2:12" ht="15">
      <c r="B108" s="488"/>
      <c r="C108" s="483"/>
      <c r="D108" s="147" t="s">
        <v>197</v>
      </c>
      <c r="E108" s="251">
        <v>0.2718968490626075</v>
      </c>
      <c r="F108" s="251">
        <v>0.2697750136107288</v>
      </c>
      <c r="G108" s="251">
        <v>0.00010571121222990942</v>
      </c>
      <c r="H108" s="251">
        <v>0.0020161242396488327</v>
      </c>
      <c r="I108" s="191"/>
      <c r="J108" s="191"/>
      <c r="K108" s="191"/>
      <c r="L108" s="191"/>
    </row>
    <row r="109" spans="2:12" ht="15">
      <c r="B109" s="488"/>
      <c r="C109" s="484"/>
      <c r="D109" s="147" t="s">
        <v>198</v>
      </c>
      <c r="E109" s="251">
        <v>0.2555830381188511</v>
      </c>
      <c r="F109" s="251">
        <v>0.25358851279408506</v>
      </c>
      <c r="G109" s="251">
        <v>9.936853949611484E-05</v>
      </c>
      <c r="H109" s="251">
        <v>0.0018951567852699023</v>
      </c>
      <c r="I109" s="191"/>
      <c r="J109" s="191"/>
      <c r="K109" s="191"/>
      <c r="L109" s="191"/>
    </row>
    <row r="110" spans="2:12" ht="15">
      <c r="B110" s="488"/>
      <c r="C110" s="482" t="s">
        <v>218</v>
      </c>
      <c r="D110" s="147" t="s">
        <v>195</v>
      </c>
      <c r="E110" s="294">
        <v>3248.0900000000006</v>
      </c>
      <c r="F110" s="294">
        <v>3223.0000000000005</v>
      </c>
      <c r="G110" s="294">
        <v>1.2500000000000002</v>
      </c>
      <c r="H110" s="294">
        <v>23.84</v>
      </c>
      <c r="I110" s="191"/>
      <c r="J110" s="191"/>
      <c r="K110" s="191"/>
      <c r="L110" s="191"/>
    </row>
    <row r="111" spans="2:12" ht="15">
      <c r="B111" s="488"/>
      <c r="C111" s="483"/>
      <c r="D111" s="147" t="s">
        <v>196</v>
      </c>
      <c r="E111" s="251">
        <v>3.190658153241651</v>
      </c>
      <c r="F111" s="251">
        <v>3.166011787819254</v>
      </c>
      <c r="G111" s="251">
        <v>0.0012278978388998037</v>
      </c>
      <c r="H111" s="251">
        <v>0.023418467583497055</v>
      </c>
      <c r="I111" s="191"/>
      <c r="J111" s="191"/>
      <c r="K111" s="191"/>
      <c r="L111" s="191"/>
    </row>
    <row r="112" spans="2:12" ht="15">
      <c r="B112" s="488"/>
      <c r="C112" s="483"/>
      <c r="D112" s="147" t="s">
        <v>197</v>
      </c>
      <c r="E112" s="251">
        <v>0.2868697997679664</v>
      </c>
      <c r="F112" s="251">
        <v>0.2846538626245442</v>
      </c>
      <c r="G112" s="251">
        <v>0.00011039941926176862</v>
      </c>
      <c r="H112" s="251">
        <v>0.002105537724160451</v>
      </c>
      <c r="I112" s="191"/>
      <c r="J112" s="191"/>
      <c r="K112" s="191"/>
      <c r="L112" s="191"/>
    </row>
    <row r="113" spans="2:12" ht="15">
      <c r="B113" s="489"/>
      <c r="C113" s="484"/>
      <c r="D113" s="147" t="s">
        <v>198</v>
      </c>
      <c r="E113" s="251">
        <v>0.26965761178188846</v>
      </c>
      <c r="F113" s="251">
        <v>0.26757463086707156</v>
      </c>
      <c r="G113" s="251">
        <v>0.0001037754541060625</v>
      </c>
      <c r="H113" s="251">
        <v>0.0019792054607108236</v>
      </c>
      <c r="I113" s="191"/>
      <c r="J113" s="191"/>
      <c r="K113" s="191"/>
      <c r="L113" s="191"/>
    </row>
    <row r="114" spans="2:12" ht="15">
      <c r="B114" s="114"/>
      <c r="C114" s="114"/>
      <c r="D114" s="114"/>
      <c r="E114" s="252"/>
      <c r="F114" s="252"/>
      <c r="G114" s="252"/>
      <c r="H114" s="252"/>
      <c r="I114" s="191"/>
      <c r="J114" s="191"/>
      <c r="K114" s="191"/>
      <c r="L114" s="191"/>
    </row>
    <row r="115" spans="2:12" ht="15">
      <c r="B115" s="114"/>
      <c r="C115" s="114"/>
      <c r="D115" s="114"/>
      <c r="E115" s="252"/>
      <c r="F115" s="252"/>
      <c r="G115" s="252"/>
      <c r="H115" s="252"/>
      <c r="I115" s="191"/>
      <c r="J115" s="191"/>
      <c r="K115" s="191"/>
      <c r="L115" s="191"/>
    </row>
    <row r="116" spans="2:12" ht="18">
      <c r="B116" s="146" t="s">
        <v>187</v>
      </c>
      <c r="C116" s="146" t="s">
        <v>188</v>
      </c>
      <c r="D116" s="146" t="s">
        <v>189</v>
      </c>
      <c r="E116" s="147" t="s">
        <v>190</v>
      </c>
      <c r="F116" s="147" t="s">
        <v>191</v>
      </c>
      <c r="G116" s="256" t="s">
        <v>192</v>
      </c>
      <c r="H116" s="256" t="s">
        <v>193</v>
      </c>
      <c r="I116" s="191"/>
      <c r="J116" s="191"/>
      <c r="K116" s="191"/>
      <c r="L116" s="191"/>
    </row>
    <row r="117" spans="2:12" ht="15">
      <c r="B117" s="487" t="s">
        <v>219</v>
      </c>
      <c r="C117" s="490" t="s">
        <v>17</v>
      </c>
      <c r="D117" s="147" t="s">
        <v>195</v>
      </c>
      <c r="E117" s="294">
        <v>2437.4869744996786</v>
      </c>
      <c r="F117" s="294">
        <v>2414.1905337147505</v>
      </c>
      <c r="G117" s="294">
        <v>6.656890956509222</v>
      </c>
      <c r="H117" s="294">
        <v>16.63954982841884</v>
      </c>
      <c r="I117" s="191"/>
      <c r="J117" s="191"/>
      <c r="K117" s="191"/>
      <c r="L117" s="191"/>
    </row>
    <row r="118" spans="2:12" ht="15">
      <c r="B118" s="488"/>
      <c r="C118" s="491"/>
      <c r="D118" s="147" t="s">
        <v>197</v>
      </c>
      <c r="E118" s="251">
        <v>0.3414947551721981</v>
      </c>
      <c r="F118" s="251">
        <v>0.3382308967698919</v>
      </c>
      <c r="G118" s="251">
        <v>0.0009326381519916654</v>
      </c>
      <c r="H118" s="251">
        <v>0.002331220250314503</v>
      </c>
      <c r="I118" s="191"/>
      <c r="J118" s="191"/>
      <c r="K118" s="191"/>
      <c r="L118" s="191"/>
    </row>
    <row r="119" spans="2:12" ht="15">
      <c r="B119" s="488"/>
      <c r="C119" s="492"/>
      <c r="D119" s="147" t="s">
        <v>198</v>
      </c>
      <c r="E119" s="251">
        <v>0.32442001741358806</v>
      </c>
      <c r="F119" s="251">
        <v>0.3213193519313972</v>
      </c>
      <c r="G119" s="251">
        <v>0.000886006244392082</v>
      </c>
      <c r="H119" s="251">
        <v>0.0022146592377987775</v>
      </c>
      <c r="I119" s="191"/>
      <c r="J119" s="191"/>
      <c r="K119" s="191"/>
      <c r="L119" s="191"/>
    </row>
    <row r="120" spans="2:12" ht="15">
      <c r="B120" s="488"/>
      <c r="C120" s="490" t="s">
        <v>220</v>
      </c>
      <c r="D120" s="147" t="s">
        <v>195</v>
      </c>
      <c r="E120" s="294">
        <v>2244.6309385427576</v>
      </c>
      <c r="F120" s="294">
        <v>2231.398133868167</v>
      </c>
      <c r="G120" s="294">
        <v>0.6397711320910675</v>
      </c>
      <c r="H120" s="294">
        <v>12.593033542499613</v>
      </c>
      <c r="I120" s="191"/>
      <c r="J120" s="191"/>
      <c r="K120" s="191"/>
      <c r="L120" s="191"/>
    </row>
    <row r="121" spans="2:12" ht="15">
      <c r="B121" s="488"/>
      <c r="C121" s="491"/>
      <c r="D121" s="147" t="s">
        <v>197</v>
      </c>
      <c r="E121" s="251">
        <v>0.32489914299532596</v>
      </c>
      <c r="F121" s="251">
        <v>0.3229837604598833</v>
      </c>
      <c r="G121" s="251">
        <v>9.260368328723266E-05</v>
      </c>
      <c r="H121" s="251">
        <v>0.0018227788521554232</v>
      </c>
      <c r="I121" s="191"/>
      <c r="J121" s="191"/>
      <c r="K121" s="191"/>
      <c r="L121" s="191"/>
    </row>
    <row r="122" spans="2:12" ht="15">
      <c r="B122" s="488"/>
      <c r="C122" s="492"/>
      <c r="D122" s="147" t="s">
        <v>198</v>
      </c>
      <c r="E122" s="251">
        <v>0.3086541858455597</v>
      </c>
      <c r="F122" s="251">
        <v>0.30683457243688916</v>
      </c>
      <c r="G122" s="251">
        <v>8.797349912287102E-05</v>
      </c>
      <c r="H122" s="251">
        <v>0.0017316399095476521</v>
      </c>
      <c r="I122" s="191"/>
      <c r="J122" s="191"/>
      <c r="K122" s="191"/>
      <c r="L122" s="191"/>
    </row>
    <row r="123" spans="2:12" ht="15">
      <c r="B123" s="488"/>
      <c r="C123" s="490" t="s">
        <v>53</v>
      </c>
      <c r="D123" s="147" t="s">
        <v>195</v>
      </c>
      <c r="E123" s="294">
        <v>2861.9593380461006</v>
      </c>
      <c r="F123" s="294">
        <v>2632.916495364239</v>
      </c>
      <c r="G123" s="294">
        <v>191.93133962732074</v>
      </c>
      <c r="H123" s="294">
        <v>37.11150305454117</v>
      </c>
      <c r="I123" s="191"/>
      <c r="J123" s="191"/>
      <c r="K123" s="191"/>
      <c r="L123" s="191"/>
    </row>
    <row r="124" spans="2:12" ht="15">
      <c r="B124" s="488"/>
      <c r="C124" s="491"/>
      <c r="D124" s="147" t="s">
        <v>197</v>
      </c>
      <c r="E124" s="251">
        <v>0.3600826983759417</v>
      </c>
      <c r="F124" s="251">
        <v>0.3312652502241844</v>
      </c>
      <c r="G124" s="251">
        <v>0.024148195873075578</v>
      </c>
      <c r="H124" s="251">
        <v>0.004669252278681721</v>
      </c>
      <c r="I124" s="191"/>
      <c r="J124" s="191"/>
      <c r="K124" s="191"/>
      <c r="L124" s="191"/>
    </row>
    <row r="125" spans="2:12" ht="15">
      <c r="B125" s="488"/>
      <c r="C125" s="492"/>
      <c r="D125" s="147" t="s">
        <v>198</v>
      </c>
      <c r="E125" s="251">
        <v>0.3420785634571446</v>
      </c>
      <c r="F125" s="251">
        <v>0.3147019877129752</v>
      </c>
      <c r="G125" s="251">
        <v>0.022940786079421797</v>
      </c>
      <c r="H125" s="251">
        <v>0.004435789664747635</v>
      </c>
      <c r="I125" s="191"/>
      <c r="J125" s="191"/>
      <c r="K125" s="191"/>
      <c r="L125" s="191"/>
    </row>
    <row r="126" spans="2:12" ht="15">
      <c r="B126" s="488"/>
      <c r="C126" s="490" t="s">
        <v>221</v>
      </c>
      <c r="D126" s="147" t="s">
        <v>195</v>
      </c>
      <c r="E126" s="294">
        <v>3126.8140314735815</v>
      </c>
      <c r="F126" s="294">
        <v>3069.92746711721</v>
      </c>
      <c r="G126" s="294">
        <v>40.11580361979858</v>
      </c>
      <c r="H126" s="294">
        <v>16.770760736572946</v>
      </c>
      <c r="I126" s="191"/>
      <c r="J126" s="191"/>
      <c r="K126" s="191"/>
      <c r="L126" s="191"/>
    </row>
    <row r="127" spans="2:12" ht="15">
      <c r="B127" s="488"/>
      <c r="C127" s="491"/>
      <c r="D127" s="147" t="s">
        <v>197</v>
      </c>
      <c r="E127" s="251">
        <v>0.3722397656513191</v>
      </c>
      <c r="F127" s="251">
        <v>0.3654675556088994</v>
      </c>
      <c r="G127" s="251">
        <v>0.004775690907115058</v>
      </c>
      <c r="H127" s="251">
        <v>0.0019965191353047062</v>
      </c>
      <c r="I127" s="191"/>
      <c r="J127" s="191"/>
      <c r="K127" s="191"/>
      <c r="L127" s="191"/>
    </row>
    <row r="128" spans="2:12" ht="15">
      <c r="B128" s="488"/>
      <c r="C128" s="492"/>
      <c r="D128" s="147" t="s">
        <v>198</v>
      </c>
      <c r="E128" s="251">
        <v>0.3536277773687531</v>
      </c>
      <c r="F128" s="251">
        <v>0.34719417782845435</v>
      </c>
      <c r="G128" s="251">
        <v>0.004536906361759305</v>
      </c>
      <c r="H128" s="251">
        <v>0.0018966931785394708</v>
      </c>
      <c r="I128" s="191"/>
      <c r="J128" s="191"/>
      <c r="K128" s="191"/>
      <c r="L128" s="191"/>
    </row>
    <row r="129" spans="2:12" ht="15">
      <c r="B129" s="488"/>
      <c r="C129" s="490" t="s">
        <v>222</v>
      </c>
      <c r="D129" s="147" t="s">
        <v>195</v>
      </c>
      <c r="E129" s="294">
        <v>3385.398259716919</v>
      </c>
      <c r="F129" s="294">
        <v>3375.139638118494</v>
      </c>
      <c r="G129" s="294">
        <v>2.9358542576955036</v>
      </c>
      <c r="H129" s="294">
        <v>7.322767340728959</v>
      </c>
      <c r="I129" s="191"/>
      <c r="J129" s="191"/>
      <c r="K129" s="191"/>
      <c r="L129" s="191"/>
    </row>
    <row r="130" spans="2:12" ht="15">
      <c r="B130" s="488"/>
      <c r="C130" s="491"/>
      <c r="D130" s="147" t="s">
        <v>197</v>
      </c>
      <c r="E130" s="251">
        <v>0.35874937404248086</v>
      </c>
      <c r="F130" s="251">
        <v>0.35766227178902804</v>
      </c>
      <c r="G130" s="251">
        <v>0.00031111136605720477</v>
      </c>
      <c r="H130" s="251">
        <v>0.0007759908873955954</v>
      </c>
      <c r="I130" s="191"/>
      <c r="J130" s="191"/>
      <c r="K130" s="191"/>
      <c r="L130" s="191"/>
    </row>
    <row r="131" spans="2:12" ht="15">
      <c r="B131" s="488"/>
      <c r="C131" s="492"/>
      <c r="D131" s="147" t="s">
        <v>198</v>
      </c>
      <c r="E131" s="251">
        <v>0.34081190534035677</v>
      </c>
      <c r="F131" s="251">
        <v>0.3397791581995766</v>
      </c>
      <c r="G131" s="251">
        <v>0.00029555579775434454</v>
      </c>
      <c r="H131" s="251">
        <v>0.0007371913430258155</v>
      </c>
      <c r="I131" s="191"/>
      <c r="J131" s="191"/>
      <c r="K131" s="191"/>
      <c r="L131" s="191"/>
    </row>
    <row r="132" spans="2:12" ht="15">
      <c r="B132" s="488"/>
      <c r="C132" s="490" t="s">
        <v>223</v>
      </c>
      <c r="D132" s="147" t="s">
        <v>195</v>
      </c>
      <c r="E132" s="294">
        <v>2244.6309385427576</v>
      </c>
      <c r="F132" s="294">
        <v>2231.398133868167</v>
      </c>
      <c r="G132" s="294">
        <v>0.6397711320910675</v>
      </c>
      <c r="H132" s="294">
        <v>12.593033542499613</v>
      </c>
      <c r="I132" s="191"/>
      <c r="J132" s="191"/>
      <c r="K132" s="191"/>
      <c r="L132" s="191"/>
    </row>
    <row r="133" spans="2:12" ht="15">
      <c r="B133" s="488"/>
      <c r="C133" s="491"/>
      <c r="D133" s="147" t="s">
        <v>197</v>
      </c>
      <c r="E133" s="251">
        <v>0.3386107877244709</v>
      </c>
      <c r="F133" s="251">
        <v>0.336614570734975</v>
      </c>
      <c r="G133" s="251">
        <v>9.651181549755082E-05</v>
      </c>
      <c r="H133" s="251">
        <v>0.0018997051739983635</v>
      </c>
      <c r="I133" s="191"/>
      <c r="J133" s="191"/>
      <c r="K133" s="191"/>
      <c r="L133" s="191"/>
    </row>
    <row r="134" spans="2:12" ht="15">
      <c r="B134" s="489"/>
      <c r="C134" s="492"/>
      <c r="D134" s="147" t="s">
        <v>198</v>
      </c>
      <c r="E134" s="251">
        <v>0.32168024833824743</v>
      </c>
      <c r="F134" s="251">
        <v>0.3197838421982263</v>
      </c>
      <c r="G134" s="251">
        <v>9.168622472267328E-05</v>
      </c>
      <c r="H134" s="251">
        <v>0.0018047199152984453</v>
      </c>
      <c r="I134" s="191"/>
      <c r="J134" s="191"/>
      <c r="K134" s="191"/>
      <c r="L134" s="191"/>
    </row>
    <row r="135" ht="15"/>
    <row r="136" spans="2:13" ht="15">
      <c r="B136" s="128"/>
      <c r="C136" s="128"/>
      <c r="D136" s="128"/>
      <c r="E136" s="128"/>
      <c r="F136" s="128"/>
      <c r="G136" s="128"/>
      <c r="H136" s="128"/>
      <c r="I136" s="128"/>
      <c r="J136" s="128"/>
      <c r="K136" s="128"/>
      <c r="L136" s="128"/>
      <c r="M136" s="128"/>
    </row>
    <row r="137" spans="2:13" ht="15.75">
      <c r="B137" s="498" t="s">
        <v>120</v>
      </c>
      <c r="C137" s="498"/>
      <c r="D137" s="128"/>
      <c r="E137" s="128"/>
      <c r="F137" s="128"/>
      <c r="G137" s="128"/>
      <c r="H137" s="128"/>
      <c r="I137" s="128"/>
      <c r="J137" s="128"/>
      <c r="K137" s="128"/>
      <c r="L137" s="128"/>
      <c r="M137" s="128"/>
    </row>
    <row r="138" spans="2:13" ht="15">
      <c r="B138" s="478" t="s">
        <v>116</v>
      </c>
      <c r="C138" s="478"/>
      <c r="D138" s="478"/>
      <c r="E138" s="478"/>
      <c r="F138" s="478"/>
      <c r="G138" s="478"/>
      <c r="H138" s="478"/>
      <c r="I138" s="478"/>
      <c r="J138" s="478"/>
      <c r="K138" s="478"/>
      <c r="L138" s="478"/>
      <c r="M138" s="171"/>
    </row>
    <row r="139" spans="2:13" ht="30" customHeight="1">
      <c r="B139" s="485" t="s">
        <v>524</v>
      </c>
      <c r="C139" s="486"/>
      <c r="D139" s="486"/>
      <c r="E139" s="486"/>
      <c r="F139" s="486"/>
      <c r="G139" s="486"/>
      <c r="H139" s="486"/>
      <c r="I139" s="486"/>
      <c r="J139" s="486"/>
      <c r="K139" s="486"/>
      <c r="L139" s="486"/>
      <c r="M139" s="205"/>
    </row>
    <row r="140" spans="2:13" ht="15">
      <c r="B140" s="478" t="s">
        <v>150</v>
      </c>
      <c r="C140" s="478"/>
      <c r="D140" s="478"/>
      <c r="E140" s="478"/>
      <c r="F140" s="478"/>
      <c r="G140" s="478"/>
      <c r="H140" s="478"/>
      <c r="I140" s="478"/>
      <c r="J140" s="478"/>
      <c r="K140" s="478"/>
      <c r="L140" s="478"/>
      <c r="M140" s="171"/>
    </row>
    <row r="141" spans="2:13" s="152" customFormat="1" ht="117.75" customHeight="1">
      <c r="B141" s="435" t="s">
        <v>758</v>
      </c>
      <c r="C141" s="435"/>
      <c r="D141" s="435"/>
      <c r="E141" s="435"/>
      <c r="F141" s="435"/>
      <c r="G141" s="435"/>
      <c r="H141" s="435"/>
      <c r="I141" s="435"/>
      <c r="J141" s="435"/>
      <c r="K141" s="435"/>
      <c r="L141" s="435"/>
      <c r="M141" s="295"/>
    </row>
    <row r="142" spans="2:13" s="152" customFormat="1" ht="15">
      <c r="B142" s="477" t="s">
        <v>640</v>
      </c>
      <c r="C142" s="477"/>
      <c r="D142" s="477"/>
      <c r="E142" s="477"/>
      <c r="F142" s="477"/>
      <c r="G142" s="477"/>
      <c r="H142" s="477"/>
      <c r="I142" s="477"/>
      <c r="J142" s="477"/>
      <c r="K142" s="477"/>
      <c r="L142" s="477"/>
      <c r="M142" s="477"/>
    </row>
    <row r="143" spans="2:13" s="152" customFormat="1" ht="15">
      <c r="B143" s="172"/>
      <c r="C143" s="172"/>
      <c r="D143" s="172"/>
      <c r="E143" s="172"/>
      <c r="F143" s="172"/>
      <c r="G143" s="172"/>
      <c r="H143" s="172"/>
      <c r="I143" s="172"/>
      <c r="J143" s="172"/>
      <c r="K143" s="172"/>
      <c r="L143" s="172"/>
      <c r="M143" s="172"/>
    </row>
    <row r="144" spans="2:13" ht="15">
      <c r="B144" s="172"/>
      <c r="C144" s="172"/>
      <c r="D144" s="172"/>
      <c r="E144" s="172"/>
      <c r="F144" s="172"/>
      <c r="G144" s="172"/>
      <c r="H144" s="172"/>
      <c r="I144" s="172"/>
      <c r="J144" s="172"/>
      <c r="K144" s="172"/>
      <c r="L144" s="172"/>
      <c r="M144" s="172"/>
    </row>
    <row r="145" ht="15"/>
    <row r="146" ht="15">
      <c r="D146" s="220"/>
    </row>
  </sheetData>
  <sheetProtection/>
  <mergeCells count="54">
    <mergeCell ref="C129:C131"/>
    <mergeCell ref="C117:C119"/>
    <mergeCell ref="C110:C113"/>
    <mergeCell ref="C90:C93"/>
    <mergeCell ref="C120:C122"/>
    <mergeCell ref="C123:C125"/>
    <mergeCell ref="C126:C128"/>
    <mergeCell ref="A2:F2"/>
    <mergeCell ref="A1:F1"/>
    <mergeCell ref="B137:C137"/>
    <mergeCell ref="B8:M8"/>
    <mergeCell ref="C23:C26"/>
    <mergeCell ref="C27:C30"/>
    <mergeCell ref="C31:C34"/>
    <mergeCell ref="C35:C38"/>
    <mergeCell ref="C39:C42"/>
    <mergeCell ref="B20:M20"/>
    <mergeCell ref="B10:M10"/>
    <mergeCell ref="B11:M11"/>
    <mergeCell ref="B12:M12"/>
    <mergeCell ref="B13:M13"/>
    <mergeCell ref="N12:Y12"/>
    <mergeCell ref="B15:M15"/>
    <mergeCell ref="B14:M14"/>
    <mergeCell ref="B23:B42"/>
    <mergeCell ref="B46:B113"/>
    <mergeCell ref="B117:B134"/>
    <mergeCell ref="C70:C73"/>
    <mergeCell ref="C132:C134"/>
    <mergeCell ref="C94:C97"/>
    <mergeCell ref="C98:C101"/>
    <mergeCell ref="C102:C105"/>
    <mergeCell ref="C86:C89"/>
    <mergeCell ref="C66:C69"/>
    <mergeCell ref="B139:L139"/>
    <mergeCell ref="B16:M16"/>
    <mergeCell ref="B17:M17"/>
    <mergeCell ref="B18:M18"/>
    <mergeCell ref="B19:M19"/>
    <mergeCell ref="C106:C109"/>
    <mergeCell ref="C54:C57"/>
    <mergeCell ref="C58:C61"/>
    <mergeCell ref="C62:C65"/>
    <mergeCell ref="B138:L138"/>
    <mergeCell ref="G1:L1"/>
    <mergeCell ref="M1:R1"/>
    <mergeCell ref="B142:M142"/>
    <mergeCell ref="B141:L141"/>
    <mergeCell ref="B140:L140"/>
    <mergeCell ref="C46:C49"/>
    <mergeCell ref="C50:C53"/>
    <mergeCell ref="C74:C77"/>
    <mergeCell ref="C78:C81"/>
    <mergeCell ref="C82:C85"/>
  </mergeCells>
  <hyperlinks>
    <hyperlink ref="B139:L139" location="Conversions!A1" display="Defra provide a specific conversion table at the back of these listings to allow organisations to convert the conversion factors into different units where required.   Please see the ‘conversions’ listing."/>
    <hyperlink ref="A3" location="Index!A1" display="Index"/>
    <hyperlink ref="B20:M20" location="'Outside of scopes'!A1" display="(For more information refer to the ‘outside of scopes’ tab for guidance)."/>
    <hyperlink ref="B12:M12" r:id="rId1" display="●  'Diesel (average biofuel blend)'/'diesel (100% mineral oil)' - typically organisations purchasing forecourt fuel should use 'diesel (average biofuel blend)'. It should be noted that any fuel an organisation reports in Scope 1 that has biofuel content m"/>
  </hyperlinks>
  <printOptions/>
  <pageMargins left="0.7" right="0.7" top="0.75" bottom="0.75" header="0.3" footer="0.3"/>
  <pageSetup fitToHeight="0" fitToWidth="1" horizontalDpi="600" verticalDpi="600" orientation="landscape" paperSize="9" scale="38" r:id="rId4"/>
  <legacyDrawing r:id="rId3"/>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M62"/>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0" bestFit="1" customWidth="1"/>
    <col min="2" max="2" width="16.7109375" style="0" customWidth="1"/>
    <col min="3" max="3" width="18.00390625" style="0" customWidth="1"/>
    <col min="4" max="4" width="8.421875" style="0" customWidth="1"/>
    <col min="5" max="5" width="13.28125" style="0" customWidth="1"/>
    <col min="6" max="6" width="15.00390625" style="0" customWidth="1"/>
    <col min="7" max="7" width="17.57421875" style="0" bestFit="1" customWidth="1"/>
    <col min="8" max="12" width="11.140625" style="0" customWidth="1"/>
    <col min="13" max="13" width="12.57421875" style="0" customWidth="1"/>
  </cols>
  <sheetData>
    <row r="1" spans="1:13" s="137" customFormat="1" ht="11.25">
      <c r="A1" s="448" t="str">
        <f>Introduction!$A$1</f>
        <v>UK Government GHG Conversion Factors for Company Reporting</v>
      </c>
      <c r="B1" s="448"/>
      <c r="C1" s="448"/>
      <c r="D1" s="448"/>
      <c r="E1" s="448"/>
      <c r="F1" s="448"/>
      <c r="G1" s="156"/>
      <c r="H1" s="156"/>
      <c r="I1" s="156"/>
      <c r="J1" s="156"/>
      <c r="K1" s="156"/>
      <c r="L1" s="156"/>
      <c r="M1" s="156"/>
    </row>
    <row r="2" spans="1:13" s="136" customFormat="1" ht="21">
      <c r="A2" s="442" t="str">
        <f ca="1">MID(CELL("filename",$B$2),FIND("]",CELL("filename",$B$2))+1,256)</f>
        <v>Bioenergy</v>
      </c>
      <c r="B2" s="442"/>
      <c r="C2" s="442"/>
      <c r="D2" s="442"/>
      <c r="E2" s="442"/>
      <c r="F2" s="442"/>
      <c r="G2" s="191"/>
      <c r="H2" s="191"/>
      <c r="I2" s="191"/>
      <c r="J2" s="191"/>
      <c r="K2" s="191"/>
      <c r="L2" s="191"/>
      <c r="M2" s="191"/>
    </row>
    <row r="3" spans="1:13" s="132" customFormat="1" ht="15">
      <c r="A3" s="139" t="s">
        <v>184</v>
      </c>
      <c r="B3" s="152"/>
      <c r="C3" s="152"/>
      <c r="D3" s="152"/>
      <c r="E3" s="152"/>
      <c r="F3" s="152"/>
      <c r="G3" s="152"/>
      <c r="H3" s="152"/>
      <c r="I3" s="152"/>
      <c r="J3" s="152"/>
      <c r="K3" s="152"/>
      <c r="L3" s="152"/>
      <c r="M3" s="152"/>
    </row>
    <row r="4" spans="1:13" s="140" customFormat="1" ht="7.5" thickBot="1">
      <c r="A4" s="160"/>
      <c r="B4" s="160"/>
      <c r="C4" s="160"/>
      <c r="D4" s="160"/>
      <c r="E4" s="160"/>
      <c r="F4" s="160"/>
      <c r="G4" s="160"/>
      <c r="H4" s="160"/>
      <c r="I4" s="160"/>
      <c r="J4" s="160"/>
      <c r="K4" s="160"/>
      <c r="L4" s="160"/>
      <c r="M4" s="160"/>
    </row>
    <row r="5" spans="1:13" ht="26.25" thickTop="1">
      <c r="A5" s="152"/>
      <c r="B5" s="88" t="s">
        <v>12</v>
      </c>
      <c r="C5" s="42" t="s">
        <v>81</v>
      </c>
      <c r="D5" s="88" t="s">
        <v>142</v>
      </c>
      <c r="E5" s="55">
        <f>Introduction!$C$5</f>
        <v>43312</v>
      </c>
      <c r="F5" s="102" t="s">
        <v>173</v>
      </c>
      <c r="G5" s="55" t="str">
        <f>Introduction!E5</f>
        <v>Standard Set</v>
      </c>
      <c r="H5" s="152"/>
      <c r="I5" s="152"/>
      <c r="J5" s="152"/>
      <c r="K5" s="152"/>
      <c r="L5" s="152"/>
      <c r="M5" s="152"/>
    </row>
    <row r="6" spans="1:13" ht="26.25" thickBot="1">
      <c r="A6" s="152"/>
      <c r="B6" s="77" t="s">
        <v>135</v>
      </c>
      <c r="C6" s="26" t="s">
        <v>96</v>
      </c>
      <c r="D6" s="77" t="s">
        <v>33</v>
      </c>
      <c r="E6" s="38">
        <f>Introduction!C6</f>
        <v>1</v>
      </c>
      <c r="F6" s="93" t="s">
        <v>20</v>
      </c>
      <c r="G6" s="121">
        <f>UpdateYear</f>
        <v>2017</v>
      </c>
      <c r="H6" s="152"/>
      <c r="I6" s="152"/>
      <c r="J6" s="152"/>
      <c r="K6" s="152"/>
      <c r="L6" s="152"/>
      <c r="M6" s="152"/>
    </row>
    <row r="7" spans="1:13" ht="16.5" thickBot="1" thickTop="1">
      <c r="A7" s="152"/>
      <c r="B7" s="503"/>
      <c r="C7" s="504"/>
      <c r="D7" s="504"/>
      <c r="E7" s="504"/>
      <c r="F7" s="504"/>
      <c r="G7" s="504"/>
      <c r="H7" s="504"/>
      <c r="I7" s="504"/>
      <c r="J7" s="504"/>
      <c r="K7" s="504"/>
      <c r="L7" s="504"/>
      <c r="M7" s="504"/>
    </row>
    <row r="8" spans="1:13" s="111" customFormat="1" ht="36.75" customHeight="1" thickBot="1" thickTop="1">
      <c r="A8" s="191"/>
      <c r="B8" s="505" t="s">
        <v>538</v>
      </c>
      <c r="C8" s="506"/>
      <c r="D8" s="506"/>
      <c r="E8" s="506"/>
      <c r="F8" s="506"/>
      <c r="G8" s="506"/>
      <c r="H8" s="506"/>
      <c r="I8" s="506"/>
      <c r="J8" s="506"/>
      <c r="K8" s="506"/>
      <c r="L8" s="506"/>
      <c r="M8" s="507"/>
    </row>
    <row r="9" spans="1:13" s="111" customFormat="1" ht="15.75" thickTop="1">
      <c r="A9" s="191"/>
      <c r="B9" s="195"/>
      <c r="C9" s="195"/>
      <c r="D9" s="195"/>
      <c r="E9" s="195"/>
      <c r="F9" s="195"/>
      <c r="G9" s="195"/>
      <c r="H9" s="195"/>
      <c r="I9" s="195"/>
      <c r="J9" s="195"/>
      <c r="K9" s="195"/>
      <c r="L9" s="195"/>
      <c r="M9" s="195"/>
    </row>
    <row r="10" spans="2:13" s="296" customFormat="1" ht="19.5" customHeight="1">
      <c r="B10" s="508" t="s">
        <v>174</v>
      </c>
      <c r="C10" s="508"/>
      <c r="D10" s="508"/>
      <c r="E10" s="508"/>
      <c r="F10" s="508"/>
      <c r="G10" s="508"/>
      <c r="H10" s="508"/>
      <c r="I10" s="508"/>
      <c r="J10" s="508"/>
      <c r="K10" s="508"/>
      <c r="L10" s="508"/>
      <c r="M10" s="508"/>
    </row>
    <row r="11" spans="2:13" s="296" customFormat="1" ht="36" customHeight="1">
      <c r="B11" s="432" t="s">
        <v>556</v>
      </c>
      <c r="C11" s="432"/>
      <c r="D11" s="432"/>
      <c r="E11" s="432"/>
      <c r="F11" s="432"/>
      <c r="G11" s="432"/>
      <c r="H11" s="432"/>
      <c r="I11" s="432"/>
      <c r="J11" s="432"/>
      <c r="K11" s="432"/>
      <c r="L11" s="432"/>
      <c r="M11" s="432"/>
    </row>
    <row r="12" spans="2:13" s="296" customFormat="1" ht="73.5" customHeight="1">
      <c r="B12" s="432" t="s">
        <v>557</v>
      </c>
      <c r="C12" s="432"/>
      <c r="D12" s="432"/>
      <c r="E12" s="432"/>
      <c r="F12" s="432"/>
      <c r="G12" s="432"/>
      <c r="H12" s="432"/>
      <c r="I12" s="432"/>
      <c r="J12" s="432"/>
      <c r="K12" s="432"/>
      <c r="L12" s="432"/>
      <c r="M12" s="432"/>
    </row>
    <row r="13" spans="1:13" s="111" customFormat="1" ht="15" customHeight="1">
      <c r="A13" s="191"/>
      <c r="B13" s="511" t="s">
        <v>643</v>
      </c>
      <c r="C13" s="511"/>
      <c r="D13" s="511"/>
      <c r="E13" s="511"/>
      <c r="F13" s="511"/>
      <c r="G13" s="511"/>
      <c r="H13" s="511"/>
      <c r="I13" s="511"/>
      <c r="J13" s="511"/>
      <c r="K13" s="511"/>
      <c r="L13" s="511"/>
      <c r="M13" s="511"/>
    </row>
    <row r="14" spans="1:13" s="207" customFormat="1" ht="15">
      <c r="A14" s="206"/>
      <c r="B14" s="221"/>
      <c r="C14" s="221"/>
      <c r="D14" s="221"/>
      <c r="E14" s="221"/>
      <c r="F14" s="221"/>
      <c r="G14" s="221"/>
      <c r="H14" s="221"/>
      <c r="I14" s="221"/>
      <c r="J14" s="221"/>
      <c r="K14" s="221"/>
      <c r="L14" s="221"/>
      <c r="M14" s="221"/>
    </row>
    <row r="15" spans="1:13" s="122" customFormat="1" ht="15.75">
      <c r="A15" s="191"/>
      <c r="B15" s="125" t="s">
        <v>151</v>
      </c>
      <c r="C15" s="171"/>
      <c r="D15" s="171"/>
      <c r="E15" s="171"/>
      <c r="F15" s="171"/>
      <c r="G15" s="171"/>
      <c r="H15" s="171"/>
      <c r="I15" s="171"/>
      <c r="J15" s="171"/>
      <c r="K15" s="171"/>
      <c r="L15" s="171"/>
      <c r="M15" s="171"/>
    </row>
    <row r="16" spans="1:13" s="122" customFormat="1" ht="32.25" customHeight="1">
      <c r="A16" s="296"/>
      <c r="B16" s="432" t="s">
        <v>558</v>
      </c>
      <c r="C16" s="432"/>
      <c r="D16" s="432"/>
      <c r="E16" s="432"/>
      <c r="F16" s="432"/>
      <c r="G16" s="432"/>
      <c r="H16" s="432"/>
      <c r="I16" s="432"/>
      <c r="J16" s="432"/>
      <c r="K16" s="432"/>
      <c r="L16" s="432"/>
      <c r="M16" s="432"/>
    </row>
    <row r="17" spans="1:13" s="191" customFormat="1" ht="21.75" customHeight="1">
      <c r="A17" s="296"/>
      <c r="B17" s="432" t="s">
        <v>152</v>
      </c>
      <c r="C17" s="432"/>
      <c r="D17" s="432"/>
      <c r="E17" s="432"/>
      <c r="F17" s="432"/>
      <c r="G17" s="432"/>
      <c r="H17" s="432"/>
      <c r="I17" s="432"/>
      <c r="J17" s="432"/>
      <c r="K17" s="432"/>
      <c r="L17" s="432"/>
      <c r="M17" s="432"/>
    </row>
    <row r="18" spans="2:13" s="191" customFormat="1" ht="21.75" customHeight="1">
      <c r="B18" s="187"/>
      <c r="C18" s="187"/>
      <c r="D18" s="187"/>
      <c r="E18" s="187"/>
      <c r="F18" s="187"/>
      <c r="G18" s="187"/>
      <c r="H18" s="187"/>
      <c r="I18" s="187"/>
      <c r="J18" s="187"/>
      <c r="K18" s="187"/>
      <c r="L18" s="187"/>
      <c r="M18" s="187"/>
    </row>
    <row r="19" spans="2:13" s="191" customFormat="1" ht="15.75" customHeight="1">
      <c r="B19" s="151" t="s">
        <v>187</v>
      </c>
      <c r="C19" s="146" t="s">
        <v>188</v>
      </c>
      <c r="D19" s="146" t="s">
        <v>189</v>
      </c>
      <c r="E19" s="253" t="s">
        <v>190</v>
      </c>
      <c r="F19" s="187"/>
      <c r="G19" s="268"/>
      <c r="H19" s="187"/>
      <c r="I19" s="187"/>
      <c r="J19" s="187"/>
      <c r="K19" s="187"/>
      <c r="L19" s="187"/>
      <c r="M19" s="187"/>
    </row>
    <row r="20" spans="2:13" s="191" customFormat="1" ht="15.75" customHeight="1">
      <c r="B20" s="510" t="s">
        <v>226</v>
      </c>
      <c r="C20" s="509" t="s">
        <v>71</v>
      </c>
      <c r="D20" s="147" t="s">
        <v>196</v>
      </c>
      <c r="E20" s="251">
        <v>0.007</v>
      </c>
      <c r="F20" s="187"/>
      <c r="G20" s="187"/>
      <c r="H20" s="187"/>
      <c r="I20" s="187"/>
      <c r="J20" s="187"/>
      <c r="K20" s="187"/>
      <c r="L20" s="187"/>
      <c r="M20" s="187"/>
    </row>
    <row r="21" spans="2:13" s="191" customFormat="1" ht="15.75" customHeight="1">
      <c r="B21" s="510"/>
      <c r="C21" s="509"/>
      <c r="D21" s="147" t="s">
        <v>148</v>
      </c>
      <c r="E21" s="251">
        <v>0.32875</v>
      </c>
      <c r="F21" s="187"/>
      <c r="G21" s="187"/>
      <c r="H21" s="187"/>
      <c r="I21" s="187"/>
      <c r="J21" s="187"/>
      <c r="K21" s="187"/>
      <c r="L21" s="187"/>
      <c r="M21" s="187"/>
    </row>
    <row r="22" spans="2:13" s="191" customFormat="1" ht="15.75" customHeight="1">
      <c r="B22" s="510"/>
      <c r="C22" s="509"/>
      <c r="D22" s="147" t="s">
        <v>97</v>
      </c>
      <c r="E22" s="251">
        <v>0.00881</v>
      </c>
      <c r="F22" s="187"/>
      <c r="G22" s="187"/>
      <c r="H22" s="187"/>
      <c r="I22" s="187"/>
      <c r="J22" s="187"/>
      <c r="K22" s="187"/>
      <c r="L22" s="187"/>
      <c r="M22" s="187"/>
    </row>
    <row r="23" spans="2:13" s="191" customFormat="1" ht="15.75" customHeight="1">
      <c r="B23" s="510"/>
      <c r="C23" s="509" t="s">
        <v>227</v>
      </c>
      <c r="D23" s="147" t="s">
        <v>196</v>
      </c>
      <c r="E23" s="251">
        <v>0.02001</v>
      </c>
      <c r="F23" s="187"/>
      <c r="G23" s="187"/>
      <c r="H23" s="187"/>
      <c r="I23" s="187"/>
      <c r="J23" s="187"/>
      <c r="K23" s="187"/>
      <c r="L23" s="187"/>
      <c r="M23" s="187"/>
    </row>
    <row r="24" spans="2:13" s="191" customFormat="1" ht="15.75" customHeight="1">
      <c r="B24" s="510"/>
      <c r="C24" s="509"/>
      <c r="D24" s="147" t="s">
        <v>148</v>
      </c>
      <c r="E24" s="251">
        <v>0.60451</v>
      </c>
      <c r="F24" s="187"/>
      <c r="G24" s="187"/>
      <c r="H24" s="187"/>
      <c r="I24" s="187"/>
      <c r="J24" s="187"/>
      <c r="K24" s="187"/>
      <c r="L24" s="187"/>
      <c r="M24" s="187"/>
    </row>
    <row r="25" spans="2:13" s="191" customFormat="1" ht="15.75" customHeight="1">
      <c r="B25" s="510"/>
      <c r="C25" s="509"/>
      <c r="D25" s="147" t="s">
        <v>97</v>
      </c>
      <c r="E25" s="251">
        <v>0.02249</v>
      </c>
      <c r="F25" s="187"/>
      <c r="G25" s="187"/>
      <c r="H25" s="187"/>
      <c r="I25" s="187"/>
      <c r="J25" s="187"/>
      <c r="K25" s="187"/>
      <c r="L25" s="187"/>
      <c r="M25" s="187"/>
    </row>
    <row r="26" spans="2:13" s="191" customFormat="1" ht="15.75" customHeight="1">
      <c r="B26" s="510"/>
      <c r="C26" s="509" t="s">
        <v>228</v>
      </c>
      <c r="D26" s="147" t="s">
        <v>196</v>
      </c>
      <c r="E26" s="255"/>
      <c r="F26" s="187"/>
      <c r="G26" s="187"/>
      <c r="H26" s="187"/>
      <c r="I26" s="187"/>
      <c r="J26" s="187"/>
      <c r="K26" s="187"/>
      <c r="L26" s="187"/>
      <c r="M26" s="187"/>
    </row>
    <row r="27" spans="2:13" s="191" customFormat="1" ht="15.75" customHeight="1">
      <c r="B27" s="510"/>
      <c r="C27" s="509"/>
      <c r="D27" s="147" t="s">
        <v>148</v>
      </c>
      <c r="E27" s="251">
        <v>0.10985</v>
      </c>
      <c r="F27" s="187"/>
      <c r="G27" s="187"/>
      <c r="H27" s="187"/>
      <c r="I27" s="187"/>
      <c r="J27" s="187"/>
      <c r="K27" s="187"/>
      <c r="L27" s="187"/>
      <c r="M27" s="187"/>
    </row>
    <row r="28" spans="2:13" s="191" customFormat="1" ht="15.75" customHeight="1">
      <c r="B28" s="510"/>
      <c r="C28" s="509"/>
      <c r="D28" s="147" t="s">
        <v>97</v>
      </c>
      <c r="E28" s="251">
        <v>0.00538</v>
      </c>
      <c r="F28" s="187"/>
      <c r="G28" s="187"/>
      <c r="H28" s="187"/>
      <c r="I28" s="187"/>
      <c r="J28" s="187"/>
      <c r="K28" s="187"/>
      <c r="L28" s="187"/>
      <c r="M28" s="187"/>
    </row>
    <row r="29" spans="2:13" s="191" customFormat="1" ht="15.75" customHeight="1">
      <c r="B29" s="510"/>
      <c r="C29" s="512" t="s">
        <v>229</v>
      </c>
      <c r="D29" s="147" t="s">
        <v>196</v>
      </c>
      <c r="E29" s="251">
        <v>0.02001</v>
      </c>
      <c r="F29" s="187"/>
      <c r="G29" s="187"/>
      <c r="H29" s="187"/>
      <c r="I29" s="187"/>
      <c r="J29" s="187"/>
      <c r="K29" s="187"/>
      <c r="L29" s="187"/>
      <c r="M29" s="187"/>
    </row>
    <row r="30" spans="2:13" s="191" customFormat="1" ht="15.75" customHeight="1">
      <c r="B30" s="510"/>
      <c r="C30" s="512"/>
      <c r="D30" s="147" t="s">
        <v>148</v>
      </c>
      <c r="E30" s="251">
        <v>0.60451</v>
      </c>
      <c r="F30" s="187"/>
      <c r="G30" s="187"/>
      <c r="H30" s="187"/>
      <c r="I30" s="187"/>
      <c r="J30" s="187"/>
      <c r="K30" s="187"/>
      <c r="L30" s="187"/>
      <c r="M30" s="187"/>
    </row>
    <row r="31" spans="2:13" s="191" customFormat="1" ht="15.75" customHeight="1">
      <c r="B31" s="510"/>
      <c r="C31" s="512"/>
      <c r="D31" s="147" t="s">
        <v>97</v>
      </c>
      <c r="E31" s="251">
        <v>0.02249</v>
      </c>
      <c r="F31" s="187"/>
      <c r="G31" s="187"/>
      <c r="H31" s="187"/>
      <c r="I31" s="187"/>
      <c r="J31" s="187"/>
      <c r="K31" s="187"/>
      <c r="L31" s="187"/>
      <c r="M31" s="187"/>
    </row>
    <row r="32" spans="2:13" s="191" customFormat="1" ht="15.75" customHeight="1">
      <c r="B32" s="510"/>
      <c r="C32" s="512" t="s">
        <v>230</v>
      </c>
      <c r="D32" s="147" t="s">
        <v>196</v>
      </c>
      <c r="E32" s="251">
        <v>0.02001</v>
      </c>
      <c r="F32" s="187"/>
      <c r="G32" s="187"/>
      <c r="H32" s="187"/>
      <c r="I32" s="187"/>
      <c r="J32" s="187"/>
      <c r="K32" s="187"/>
      <c r="L32" s="187"/>
      <c r="M32" s="187"/>
    </row>
    <row r="33" spans="2:13" s="191" customFormat="1" ht="15.75" customHeight="1">
      <c r="B33" s="510"/>
      <c r="C33" s="512"/>
      <c r="D33" s="147" t="s">
        <v>148</v>
      </c>
      <c r="E33" s="251">
        <v>0.60451</v>
      </c>
      <c r="F33" s="187"/>
      <c r="G33" s="187"/>
      <c r="H33" s="187"/>
      <c r="I33" s="187"/>
      <c r="J33" s="187"/>
      <c r="K33" s="187"/>
      <c r="L33" s="187"/>
      <c r="M33" s="187"/>
    </row>
    <row r="34" spans="2:13" s="191" customFormat="1" ht="15.75" customHeight="1">
      <c r="B34" s="510"/>
      <c r="C34" s="512"/>
      <c r="D34" s="147" t="s">
        <v>97</v>
      </c>
      <c r="E34" s="251">
        <v>0.02249</v>
      </c>
      <c r="F34" s="187"/>
      <c r="G34" s="187"/>
      <c r="H34" s="187"/>
      <c r="I34" s="187"/>
      <c r="J34" s="187"/>
      <c r="K34" s="187"/>
      <c r="L34" s="187"/>
      <c r="M34" s="187"/>
    </row>
    <row r="35" spans="2:13" s="191" customFormat="1" ht="12.75" customHeight="1">
      <c r="B35" s="153"/>
      <c r="C35" s="114"/>
      <c r="D35" s="114"/>
      <c r="E35" s="252"/>
      <c r="F35" s="187"/>
      <c r="G35" s="187"/>
      <c r="H35" s="187"/>
      <c r="I35" s="187"/>
      <c r="J35" s="187"/>
      <c r="K35" s="187"/>
      <c r="L35" s="187"/>
      <c r="M35" s="187"/>
    </row>
    <row r="36" spans="2:13" s="191" customFormat="1" ht="1.5" customHeight="1">
      <c r="B36" s="153"/>
      <c r="C36" s="114"/>
      <c r="D36" s="114"/>
      <c r="E36" s="252"/>
      <c r="F36" s="187"/>
      <c r="G36" s="187"/>
      <c r="H36" s="187"/>
      <c r="I36" s="187"/>
      <c r="J36" s="187"/>
      <c r="K36" s="187"/>
      <c r="L36" s="187"/>
      <c r="M36" s="187"/>
    </row>
    <row r="37" spans="2:13" s="191" customFormat="1" ht="21.75" customHeight="1">
      <c r="B37" s="153"/>
      <c r="C37" s="114"/>
      <c r="D37" s="114"/>
      <c r="E37" s="252"/>
      <c r="F37" s="187"/>
      <c r="G37" s="187"/>
      <c r="H37" s="187"/>
      <c r="I37" s="187"/>
      <c r="J37" s="187"/>
      <c r="K37" s="187"/>
      <c r="L37" s="187"/>
      <c r="M37" s="187"/>
    </row>
    <row r="38" spans="2:13" s="191" customFormat="1" ht="13.5" customHeight="1">
      <c r="B38" s="151" t="s">
        <v>187</v>
      </c>
      <c r="C38" s="146" t="s">
        <v>188</v>
      </c>
      <c r="D38" s="146" t="s">
        <v>189</v>
      </c>
      <c r="E38" s="256" t="s">
        <v>190</v>
      </c>
      <c r="F38" s="187"/>
      <c r="G38" s="187"/>
      <c r="H38" s="187"/>
      <c r="I38" s="187"/>
      <c r="J38" s="187"/>
      <c r="K38" s="187"/>
      <c r="L38" s="187"/>
      <c r="M38" s="187"/>
    </row>
    <row r="39" spans="2:13" s="191" customFormat="1" ht="13.5" customHeight="1">
      <c r="B39" s="510" t="s">
        <v>231</v>
      </c>
      <c r="C39" s="509" t="s">
        <v>232</v>
      </c>
      <c r="D39" s="147" t="s">
        <v>195</v>
      </c>
      <c r="E39" s="257">
        <v>51.90553</v>
      </c>
      <c r="F39" s="187"/>
      <c r="G39" s="187"/>
      <c r="H39" s="187"/>
      <c r="I39" s="187"/>
      <c r="J39" s="187"/>
      <c r="K39" s="187"/>
      <c r="L39" s="187"/>
      <c r="M39" s="187"/>
    </row>
    <row r="40" spans="2:13" s="191" customFormat="1" ht="13.5" customHeight="1">
      <c r="B40" s="510"/>
      <c r="C40" s="509"/>
      <c r="D40" s="147" t="s">
        <v>127</v>
      </c>
      <c r="E40" s="257">
        <v>0.0127</v>
      </c>
      <c r="F40" s="187"/>
      <c r="G40" s="187"/>
      <c r="H40" s="187"/>
      <c r="I40" s="187"/>
      <c r="J40" s="187"/>
      <c r="K40" s="187"/>
      <c r="L40" s="187"/>
      <c r="M40" s="187"/>
    </row>
    <row r="41" spans="2:13" s="191" customFormat="1" ht="13.5" customHeight="1">
      <c r="B41" s="510"/>
      <c r="C41" s="509" t="s">
        <v>233</v>
      </c>
      <c r="D41" s="147" t="s">
        <v>195</v>
      </c>
      <c r="E41" s="257">
        <v>47.9888</v>
      </c>
      <c r="F41" s="187"/>
      <c r="G41" s="187"/>
      <c r="H41" s="187"/>
      <c r="I41" s="187"/>
      <c r="J41" s="187"/>
      <c r="K41" s="187"/>
      <c r="L41" s="187"/>
      <c r="M41" s="187"/>
    </row>
    <row r="42" spans="2:13" s="191" customFormat="1" ht="13.5" customHeight="1">
      <c r="B42" s="510"/>
      <c r="C42" s="509"/>
      <c r="D42" s="147" t="s">
        <v>127</v>
      </c>
      <c r="E42" s="257">
        <v>0.0127</v>
      </c>
      <c r="F42" s="187"/>
      <c r="G42" s="187"/>
      <c r="H42" s="187"/>
      <c r="I42" s="187"/>
      <c r="J42" s="187"/>
      <c r="K42" s="187"/>
      <c r="L42" s="187"/>
      <c r="M42" s="187"/>
    </row>
    <row r="43" spans="2:13" s="191" customFormat="1" ht="13.5" customHeight="1">
      <c r="B43" s="510"/>
      <c r="C43" s="509" t="s">
        <v>234</v>
      </c>
      <c r="D43" s="147" t="s">
        <v>195</v>
      </c>
      <c r="E43" s="257">
        <v>59.45671</v>
      </c>
      <c r="F43" s="187"/>
      <c r="G43" s="187"/>
      <c r="H43" s="187"/>
      <c r="I43" s="187"/>
      <c r="J43" s="187"/>
      <c r="K43" s="187"/>
      <c r="L43" s="187"/>
      <c r="M43" s="187"/>
    </row>
    <row r="44" spans="2:13" s="191" customFormat="1" ht="13.5" customHeight="1">
      <c r="B44" s="510"/>
      <c r="C44" s="509"/>
      <c r="D44" s="147" t="s">
        <v>127</v>
      </c>
      <c r="E44" s="257">
        <v>0.0127</v>
      </c>
      <c r="F44" s="187"/>
      <c r="G44" s="187"/>
      <c r="H44" s="187"/>
      <c r="I44" s="187"/>
      <c r="J44" s="187"/>
      <c r="K44" s="187"/>
      <c r="L44" s="187"/>
      <c r="M44" s="187"/>
    </row>
    <row r="45" spans="2:13" s="191" customFormat="1" ht="13.5" customHeight="1">
      <c r="B45" s="510"/>
      <c r="C45" s="509" t="s">
        <v>235</v>
      </c>
      <c r="D45" s="147" t="s">
        <v>195</v>
      </c>
      <c r="E45" s="257">
        <v>77.7645</v>
      </c>
      <c r="F45" s="187"/>
      <c r="G45" s="187"/>
      <c r="H45" s="187"/>
      <c r="I45" s="187"/>
      <c r="J45" s="187"/>
      <c r="K45" s="187"/>
      <c r="L45" s="187"/>
      <c r="M45" s="187"/>
    </row>
    <row r="46" spans="2:13" s="191" customFormat="1" ht="13.5" customHeight="1">
      <c r="B46" s="510"/>
      <c r="C46" s="509"/>
      <c r="D46" s="147" t="s">
        <v>127</v>
      </c>
      <c r="E46" s="257">
        <v>0.02089</v>
      </c>
      <c r="F46" s="187"/>
      <c r="G46" s="187"/>
      <c r="H46" s="187"/>
      <c r="I46" s="187"/>
      <c r="J46" s="187"/>
      <c r="K46" s="187"/>
      <c r="L46" s="187"/>
      <c r="M46" s="187"/>
    </row>
    <row r="47" spans="2:13" s="191" customFormat="1" ht="9.75" customHeight="1">
      <c r="B47" s="153"/>
      <c r="C47" s="114"/>
      <c r="D47" s="114"/>
      <c r="E47" s="114"/>
      <c r="F47" s="187"/>
      <c r="G47" s="187"/>
      <c r="H47" s="187"/>
      <c r="I47" s="187"/>
      <c r="J47" s="187"/>
      <c r="K47" s="187"/>
      <c r="L47" s="187"/>
      <c r="M47" s="187"/>
    </row>
    <row r="48" spans="2:13" s="191" customFormat="1" ht="9" customHeight="1">
      <c r="B48" s="153"/>
      <c r="C48" s="114"/>
      <c r="D48" s="114"/>
      <c r="E48" s="114"/>
      <c r="F48" s="187"/>
      <c r="G48" s="187"/>
      <c r="H48" s="187"/>
      <c r="I48" s="187"/>
      <c r="J48" s="187"/>
      <c r="K48" s="187"/>
      <c r="L48" s="187"/>
      <c r="M48" s="187"/>
    </row>
    <row r="49" spans="2:13" s="191" customFormat="1" ht="15" customHeight="1">
      <c r="B49" s="153"/>
      <c r="C49" s="114"/>
      <c r="D49" s="114"/>
      <c r="E49" s="114"/>
      <c r="F49" s="187"/>
      <c r="G49" s="187"/>
      <c r="H49" s="187"/>
      <c r="I49" s="187"/>
      <c r="J49" s="187"/>
      <c r="K49" s="187"/>
      <c r="L49" s="187"/>
      <c r="M49" s="187"/>
    </row>
    <row r="50" spans="2:13" s="191" customFormat="1" ht="12" customHeight="1">
      <c r="B50" s="151" t="s">
        <v>187</v>
      </c>
      <c r="C50" s="146" t="s">
        <v>188</v>
      </c>
      <c r="D50" s="146" t="s">
        <v>189</v>
      </c>
      <c r="E50" s="147" t="s">
        <v>190</v>
      </c>
      <c r="F50" s="187"/>
      <c r="G50" s="187"/>
      <c r="H50" s="187"/>
      <c r="I50" s="187"/>
      <c r="J50" s="187"/>
      <c r="K50" s="187"/>
      <c r="L50" s="187"/>
      <c r="M50" s="187"/>
    </row>
    <row r="51" spans="2:13" s="191" customFormat="1" ht="12" customHeight="1">
      <c r="B51" s="510" t="s">
        <v>106</v>
      </c>
      <c r="C51" s="509" t="s">
        <v>106</v>
      </c>
      <c r="D51" s="147" t="s">
        <v>195</v>
      </c>
      <c r="E51" s="257">
        <v>1.27161</v>
      </c>
      <c r="F51" s="187"/>
      <c r="G51" s="187"/>
      <c r="H51" s="187"/>
      <c r="I51" s="187"/>
      <c r="J51" s="187"/>
      <c r="K51" s="187"/>
      <c r="L51" s="187"/>
      <c r="M51" s="187"/>
    </row>
    <row r="52" spans="2:13" s="191" customFormat="1" ht="12" customHeight="1">
      <c r="B52" s="510"/>
      <c r="C52" s="509"/>
      <c r="D52" s="147" t="s">
        <v>127</v>
      </c>
      <c r="E52" s="257">
        <v>0.00023</v>
      </c>
      <c r="F52" s="187"/>
      <c r="G52" s="187"/>
      <c r="H52" s="187"/>
      <c r="I52" s="187"/>
      <c r="J52" s="187"/>
      <c r="K52" s="187"/>
      <c r="L52" s="187"/>
      <c r="M52" s="187"/>
    </row>
    <row r="53" spans="2:13" s="191" customFormat="1" ht="12" customHeight="1">
      <c r="B53" s="510"/>
      <c r="C53" s="509" t="s">
        <v>236</v>
      </c>
      <c r="D53" s="147" t="s">
        <v>195</v>
      </c>
      <c r="E53" s="257">
        <v>0.6943</v>
      </c>
      <c r="F53" s="187"/>
      <c r="G53" s="187"/>
      <c r="H53" s="187"/>
      <c r="I53" s="187"/>
      <c r="J53" s="187"/>
      <c r="K53" s="187"/>
      <c r="L53" s="187"/>
      <c r="M53" s="187"/>
    </row>
    <row r="54" spans="2:13" s="191" customFormat="1" ht="12" customHeight="1">
      <c r="B54" s="510"/>
      <c r="C54" s="509"/>
      <c r="D54" s="147" t="s">
        <v>127</v>
      </c>
      <c r="E54" s="257">
        <v>0.0002</v>
      </c>
      <c r="F54" s="187"/>
      <c r="G54" s="187"/>
      <c r="H54" s="187"/>
      <c r="I54" s="187"/>
      <c r="J54" s="187"/>
      <c r="K54" s="187"/>
      <c r="L54" s="187"/>
      <c r="M54" s="187"/>
    </row>
    <row r="55" spans="2:13" s="191" customFormat="1" ht="21.75" customHeight="1">
      <c r="B55" s="187"/>
      <c r="C55" s="187"/>
      <c r="D55" s="187"/>
      <c r="E55" s="187"/>
      <c r="F55" s="187"/>
      <c r="G55" s="187"/>
      <c r="H55" s="187"/>
      <c r="I55" s="187"/>
      <c r="J55" s="187"/>
      <c r="K55" s="187"/>
      <c r="L55" s="187"/>
      <c r="M55" s="187"/>
    </row>
    <row r="56" spans="2:13" s="114" customFormat="1" ht="15">
      <c r="B56" s="173"/>
      <c r="C56" s="113"/>
      <c r="D56" s="113"/>
      <c r="E56" s="113"/>
      <c r="F56" s="113"/>
      <c r="G56" s="113"/>
      <c r="H56" s="113"/>
      <c r="I56" s="113"/>
      <c r="J56" s="113"/>
      <c r="K56" s="113"/>
      <c r="L56" s="113"/>
      <c r="M56" s="113"/>
    </row>
    <row r="57" spans="2:13" s="114" customFormat="1" ht="20.25" customHeight="1">
      <c r="B57" s="126" t="s">
        <v>120</v>
      </c>
      <c r="C57" s="128"/>
      <c r="D57" s="128"/>
      <c r="E57" s="128"/>
      <c r="F57" s="128"/>
      <c r="G57" s="128"/>
      <c r="H57" s="128"/>
      <c r="I57" s="128"/>
      <c r="J57" s="128"/>
      <c r="K57" s="128"/>
      <c r="L57" s="128"/>
      <c r="M57" s="128"/>
    </row>
    <row r="58" spans="2:13" s="152" customFormat="1" ht="21.75" customHeight="1">
      <c r="B58" s="478" t="s">
        <v>150</v>
      </c>
      <c r="C58" s="478"/>
      <c r="D58" s="478"/>
      <c r="E58" s="478"/>
      <c r="F58" s="478"/>
      <c r="G58" s="478"/>
      <c r="H58" s="478"/>
      <c r="I58" s="478"/>
      <c r="J58" s="478"/>
      <c r="K58" s="478"/>
      <c r="L58" s="478"/>
      <c r="M58" s="172"/>
    </row>
    <row r="59" spans="2:13" s="152" customFormat="1" ht="129" customHeight="1">
      <c r="B59" s="435" t="s">
        <v>759</v>
      </c>
      <c r="C59" s="435"/>
      <c r="D59" s="435"/>
      <c r="E59" s="435"/>
      <c r="F59" s="435"/>
      <c r="G59" s="435"/>
      <c r="H59" s="435"/>
      <c r="I59" s="435"/>
      <c r="J59" s="435"/>
      <c r="K59" s="435"/>
      <c r="L59" s="435"/>
      <c r="M59" s="172"/>
    </row>
    <row r="60" spans="2:13" s="296" customFormat="1" ht="12" customHeight="1">
      <c r="B60" s="477" t="s">
        <v>640</v>
      </c>
      <c r="C60" s="477"/>
      <c r="D60" s="477"/>
      <c r="E60" s="477"/>
      <c r="F60" s="477"/>
      <c r="G60" s="477"/>
      <c r="H60" s="477"/>
      <c r="I60" s="477"/>
      <c r="J60" s="477"/>
      <c r="K60" s="477"/>
      <c r="L60" s="477"/>
      <c r="M60" s="477"/>
    </row>
    <row r="61" s="152" customFormat="1" ht="12" customHeight="1"/>
    <row r="62" spans="2:12" s="152" customFormat="1" ht="12" customHeight="1">
      <c r="B62" s="478"/>
      <c r="C62" s="478"/>
      <c r="D62" s="478"/>
      <c r="E62" s="478"/>
      <c r="F62" s="478"/>
      <c r="G62" s="478"/>
      <c r="H62" s="478"/>
      <c r="I62" s="478"/>
      <c r="J62" s="478"/>
      <c r="K62" s="478"/>
      <c r="L62" s="478"/>
    </row>
    <row r="63" s="152" customFormat="1" ht="12" customHeight="1"/>
    <row r="64" s="152" customFormat="1" ht="15"/>
    <row r="65" s="152" customFormat="1" ht="15"/>
    <row r="66" s="152" customFormat="1" ht="15"/>
    <row r="67" s="152" customFormat="1" ht="15"/>
    <row r="68" s="152" customFormat="1" ht="15"/>
    <row r="69" s="152" customFormat="1" ht="15"/>
    <row r="70" s="152" customFormat="1" ht="15"/>
    <row r="71" s="152" customFormat="1" ht="15"/>
    <row r="72" s="152" customFormat="1" ht="15"/>
    <row r="73" s="152" customFormat="1" ht="14.25"/>
    <row r="74" s="152" customFormat="1" ht="14.25"/>
    <row r="75" s="152" customFormat="1" ht="14.25"/>
    <row r="76" s="152" customFormat="1" ht="14.25"/>
    <row r="77" s="152" customFormat="1" ht="14.25"/>
    <row r="78" s="152" customFormat="1" ht="14.25"/>
    <row r="79" s="152" customFormat="1" ht="14.25"/>
    <row r="80" s="152" customFormat="1" ht="14.25"/>
    <row r="81" s="152" customFormat="1" ht="14.25"/>
    <row r="82" s="152" customFormat="1" ht="14.25"/>
    <row r="83" s="152" customFormat="1" ht="14.25"/>
    <row r="84" s="152" customFormat="1" ht="14.25"/>
    <row r="85" s="152" customFormat="1" ht="14.25"/>
    <row r="86" s="152" customFormat="1" ht="14.25"/>
    <row r="87" s="152" customFormat="1" ht="14.25"/>
    <row r="88" s="152" customFormat="1" ht="14.25"/>
  </sheetData>
  <sheetProtection/>
  <mergeCells count="28">
    <mergeCell ref="C29:C31"/>
    <mergeCell ref="C32:C34"/>
    <mergeCell ref="B58:L58"/>
    <mergeCell ref="B39:B46"/>
    <mergeCell ref="C39:C40"/>
    <mergeCell ref="C41:C42"/>
    <mergeCell ref="C43:C44"/>
    <mergeCell ref="C45:C46"/>
    <mergeCell ref="B13:M13"/>
    <mergeCell ref="B11:M11"/>
    <mergeCell ref="B12:M12"/>
    <mergeCell ref="B62:L62"/>
    <mergeCell ref="B59:L59"/>
    <mergeCell ref="B60:M60"/>
    <mergeCell ref="B51:B54"/>
    <mergeCell ref="C51:C52"/>
    <mergeCell ref="C23:C25"/>
    <mergeCell ref="C53:C54"/>
    <mergeCell ref="A2:F2"/>
    <mergeCell ref="A1:F1"/>
    <mergeCell ref="B7:M7"/>
    <mergeCell ref="B8:M8"/>
    <mergeCell ref="B10:M10"/>
    <mergeCell ref="C26:C28"/>
    <mergeCell ref="B16:M16"/>
    <mergeCell ref="B17:M17"/>
    <mergeCell ref="B20:B34"/>
    <mergeCell ref="C20:C22"/>
  </mergeCells>
  <hyperlinks>
    <hyperlink ref="A3" location="Index!A1" display="Index"/>
    <hyperlink ref="B13:M13" location="'Outside of scopes'!A1" display="(For more information refer to the ‘outside of scopes’ tab for guidance)."/>
  </hyperlinks>
  <printOptions/>
  <pageMargins left="0.7" right="0.7" top="0.75" bottom="0.75" header="0.3" footer="0.3"/>
  <pageSetup fitToHeight="0" fitToWidth="1" horizontalDpi="600" verticalDpi="600" orientation="landscape" paperSize="9" scale="80" r:id="rId3"/>
  <legacyDrawing r:id="rId2"/>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M13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152" bestFit="1" customWidth="1"/>
    <col min="2" max="2" width="29.00390625" style="0" customWidth="1"/>
    <col min="3" max="3" width="38.8515625" style="0" customWidth="1"/>
    <col min="4" max="4" width="8.421875" style="0" customWidth="1"/>
    <col min="5" max="5" width="14.7109375" style="0" customWidth="1"/>
    <col min="6" max="6" width="13.421875" style="0" bestFit="1" customWidth="1"/>
    <col min="7" max="7" width="17.57421875" style="0" bestFit="1" customWidth="1"/>
    <col min="8" max="12" width="11.140625" style="0" customWidth="1"/>
  </cols>
  <sheetData>
    <row r="1" spans="1:13" s="137" customFormat="1" ht="11.25">
      <c r="A1" s="448" t="str">
        <f>Introduction!$A$1</f>
        <v>UK Government GHG Conversion Factors for Company Reporting</v>
      </c>
      <c r="B1" s="448"/>
      <c r="C1" s="448"/>
      <c r="D1" s="448"/>
      <c r="E1" s="448"/>
      <c r="F1" s="448"/>
      <c r="G1" s="156"/>
      <c r="H1" s="156"/>
      <c r="I1" s="156"/>
      <c r="J1" s="156"/>
      <c r="K1" s="156"/>
      <c r="L1" s="156"/>
      <c r="M1" s="156"/>
    </row>
    <row r="2" spans="1:13" s="136" customFormat="1" ht="21">
      <c r="A2" s="442" t="str">
        <f ca="1">MID(CELL("filename",$B$2),FIND("]",CELL("filename",$B$2))+1,256)</f>
        <v>Refrigerant &amp; other</v>
      </c>
      <c r="B2" s="442"/>
      <c r="C2" s="442"/>
      <c r="D2" s="442"/>
      <c r="E2" s="442"/>
      <c r="F2" s="442"/>
      <c r="G2" s="191"/>
      <c r="H2" s="191"/>
      <c r="I2" s="191"/>
      <c r="J2" s="191"/>
      <c r="K2" s="191"/>
      <c r="L2" s="191"/>
      <c r="M2" s="191"/>
    </row>
    <row r="3" spans="1:13" s="132" customFormat="1" ht="15">
      <c r="A3" s="139" t="s">
        <v>184</v>
      </c>
      <c r="B3" s="152"/>
      <c r="C3" s="152"/>
      <c r="D3" s="152"/>
      <c r="E3" s="152"/>
      <c r="F3" s="152"/>
      <c r="G3" s="152"/>
      <c r="H3" s="152"/>
      <c r="I3" s="152"/>
      <c r="J3" s="152"/>
      <c r="K3" s="152"/>
      <c r="L3" s="152"/>
      <c r="M3" s="152"/>
    </row>
    <row r="4" spans="1:13" s="140" customFormat="1" ht="7.5" thickBot="1">
      <c r="A4" s="160"/>
      <c r="B4" s="160"/>
      <c r="C4" s="160"/>
      <c r="D4" s="160"/>
      <c r="E4" s="160"/>
      <c r="F4" s="160"/>
      <c r="G4" s="160"/>
      <c r="H4" s="160"/>
      <c r="I4" s="160"/>
      <c r="J4" s="160"/>
      <c r="K4" s="160"/>
      <c r="L4" s="160"/>
      <c r="M4" s="160"/>
    </row>
    <row r="5" spans="2:13" ht="15.75" thickTop="1">
      <c r="B5" s="88" t="s">
        <v>12</v>
      </c>
      <c r="C5" s="42" t="s">
        <v>131</v>
      </c>
      <c r="D5" s="88" t="s">
        <v>142</v>
      </c>
      <c r="E5" s="55">
        <f>Introduction!$C$5</f>
        <v>43312</v>
      </c>
      <c r="F5" s="102" t="s">
        <v>173</v>
      </c>
      <c r="G5" s="55" t="str">
        <f>Introduction!E5</f>
        <v>Standard Set</v>
      </c>
      <c r="H5" s="152"/>
      <c r="I5" s="152"/>
      <c r="J5" s="152"/>
      <c r="K5" s="152"/>
      <c r="L5" s="152"/>
      <c r="M5" s="152"/>
    </row>
    <row r="6" spans="2:13" ht="26.25" thickBot="1">
      <c r="B6" s="77" t="s">
        <v>135</v>
      </c>
      <c r="C6" s="26" t="s">
        <v>96</v>
      </c>
      <c r="D6" s="77" t="s">
        <v>33</v>
      </c>
      <c r="E6" s="38">
        <f>Introduction!C6</f>
        <v>1</v>
      </c>
      <c r="F6" s="93" t="s">
        <v>20</v>
      </c>
      <c r="G6" s="121">
        <f>UpdateYear</f>
        <v>2017</v>
      </c>
      <c r="H6" s="152"/>
      <c r="I6" s="152"/>
      <c r="J6" s="152"/>
      <c r="K6" s="152"/>
      <c r="L6" s="152"/>
      <c r="M6" s="152"/>
    </row>
    <row r="7" spans="2:13" ht="16.5" thickBot="1" thickTop="1">
      <c r="B7" s="37"/>
      <c r="C7" s="37"/>
      <c r="D7" s="37"/>
      <c r="E7" s="37"/>
      <c r="F7" s="37"/>
      <c r="G7" s="37"/>
      <c r="H7" s="37"/>
      <c r="I7" s="37"/>
      <c r="J7" s="37"/>
      <c r="K7" s="37"/>
      <c r="L7" s="37"/>
      <c r="M7" s="37"/>
    </row>
    <row r="8" spans="2:13" ht="30.75" customHeight="1" thickBot="1" thickTop="1">
      <c r="B8" s="505" t="s">
        <v>638</v>
      </c>
      <c r="C8" s="506"/>
      <c r="D8" s="506"/>
      <c r="E8" s="506"/>
      <c r="F8" s="506"/>
      <c r="G8" s="506"/>
      <c r="H8" s="506"/>
      <c r="I8" s="506"/>
      <c r="J8" s="506"/>
      <c r="K8" s="506"/>
      <c r="L8" s="506"/>
      <c r="M8" s="507"/>
    </row>
    <row r="9" spans="2:13" ht="15.75" thickTop="1">
      <c r="B9" s="514"/>
      <c r="C9" s="516"/>
      <c r="D9" s="516"/>
      <c r="E9" s="516"/>
      <c r="F9" s="516"/>
      <c r="G9" s="516"/>
      <c r="H9" s="516"/>
      <c r="I9" s="516"/>
      <c r="J9" s="516"/>
      <c r="K9" s="516"/>
      <c r="L9" s="516"/>
      <c r="M9" s="516"/>
    </row>
    <row r="10" spans="1:13" s="112" customFormat="1" ht="19.5" customHeight="1">
      <c r="A10" s="191"/>
      <c r="B10" s="515" t="s">
        <v>174</v>
      </c>
      <c r="C10" s="515"/>
      <c r="D10" s="515"/>
      <c r="E10" s="515"/>
      <c r="F10" s="515"/>
      <c r="G10" s="515"/>
      <c r="H10" s="515"/>
      <c r="I10" s="515"/>
      <c r="J10" s="515"/>
      <c r="K10" s="515"/>
      <c r="L10" s="515"/>
      <c r="M10" s="195"/>
    </row>
    <row r="11" spans="1:13" s="112" customFormat="1" ht="52.5" customHeight="1">
      <c r="A11" s="191"/>
      <c r="B11" s="514" t="s">
        <v>637</v>
      </c>
      <c r="C11" s="514"/>
      <c r="D11" s="514"/>
      <c r="E11" s="514"/>
      <c r="F11" s="514"/>
      <c r="G11" s="514"/>
      <c r="H11" s="514"/>
      <c r="I11" s="514"/>
      <c r="J11" s="514"/>
      <c r="K11" s="514"/>
      <c r="L11" s="514"/>
      <c r="M11" s="195"/>
    </row>
    <row r="12" spans="1:13" s="112" customFormat="1" ht="32.25" customHeight="1">
      <c r="A12" s="191"/>
      <c r="B12" s="514" t="s">
        <v>559</v>
      </c>
      <c r="C12" s="514"/>
      <c r="D12" s="514"/>
      <c r="E12" s="514"/>
      <c r="F12" s="514"/>
      <c r="G12" s="514"/>
      <c r="H12" s="514"/>
      <c r="I12" s="514"/>
      <c r="J12" s="514"/>
      <c r="K12" s="514"/>
      <c r="L12" s="514"/>
      <c r="M12" s="195"/>
    </row>
    <row r="13" spans="1:13" s="112" customFormat="1" ht="15.75">
      <c r="A13" s="191"/>
      <c r="B13" s="515" t="s">
        <v>560</v>
      </c>
      <c r="C13" s="515"/>
      <c r="D13" s="515"/>
      <c r="E13" s="515"/>
      <c r="F13" s="515"/>
      <c r="G13" s="515"/>
      <c r="H13" s="515"/>
      <c r="I13" s="515"/>
      <c r="J13" s="515"/>
      <c r="K13" s="515"/>
      <c r="L13" s="515"/>
      <c r="M13" s="195"/>
    </row>
    <row r="14" spans="1:13" s="112" customFormat="1" ht="32.25" customHeight="1">
      <c r="A14" s="191"/>
      <c r="B14" s="514" t="s">
        <v>567</v>
      </c>
      <c r="C14" s="514"/>
      <c r="D14" s="514"/>
      <c r="E14" s="514"/>
      <c r="F14" s="514"/>
      <c r="G14" s="514"/>
      <c r="H14" s="514"/>
      <c r="I14" s="514"/>
      <c r="J14" s="514"/>
      <c r="K14" s="514"/>
      <c r="L14" s="514"/>
      <c r="M14" s="195"/>
    </row>
    <row r="15" spans="1:13" s="112" customFormat="1" ht="15" customHeight="1">
      <c r="A15" s="191"/>
      <c r="B15" s="514" t="s">
        <v>561</v>
      </c>
      <c r="C15" s="514"/>
      <c r="D15" s="514"/>
      <c r="E15" s="514"/>
      <c r="F15" s="514"/>
      <c r="G15" s="514"/>
      <c r="H15" s="514"/>
      <c r="I15" s="514"/>
      <c r="J15" s="514"/>
      <c r="K15" s="514"/>
      <c r="L15" s="514"/>
      <c r="M15" s="195"/>
    </row>
    <row r="16" spans="1:13" s="39" customFormat="1" ht="15">
      <c r="A16" s="114"/>
      <c r="B16" s="113"/>
      <c r="C16" s="113"/>
      <c r="D16" s="113"/>
      <c r="E16" s="113"/>
      <c r="F16" s="113"/>
      <c r="G16" s="113"/>
      <c r="H16" s="113"/>
      <c r="I16" s="113"/>
      <c r="J16" s="113"/>
      <c r="K16" s="113"/>
      <c r="L16" s="113"/>
      <c r="M16" s="113"/>
    </row>
    <row r="17" spans="2:13" s="114" customFormat="1" ht="18">
      <c r="B17" s="146" t="s">
        <v>187</v>
      </c>
      <c r="C17" s="146" t="s">
        <v>238</v>
      </c>
      <c r="D17" s="146" t="s">
        <v>189</v>
      </c>
      <c r="E17" s="147" t="s">
        <v>190</v>
      </c>
      <c r="F17" s="113"/>
      <c r="G17" s="113"/>
      <c r="H17" s="113"/>
      <c r="I17" s="113"/>
      <c r="J17" s="113"/>
      <c r="K17" s="113"/>
      <c r="L17" s="113"/>
      <c r="M17" s="113"/>
    </row>
    <row r="18" spans="2:13" s="114" customFormat="1" ht="15">
      <c r="B18" s="509" t="s">
        <v>239</v>
      </c>
      <c r="C18" s="183" t="s">
        <v>240</v>
      </c>
      <c r="D18" s="147" t="s">
        <v>97</v>
      </c>
      <c r="E18" s="260">
        <v>1</v>
      </c>
      <c r="F18" s="113"/>
      <c r="G18" s="113"/>
      <c r="H18" s="113"/>
      <c r="I18" s="113"/>
      <c r="J18" s="113"/>
      <c r="K18" s="113"/>
      <c r="L18" s="113"/>
      <c r="M18" s="113"/>
    </row>
    <row r="19" spans="2:13" s="114" customFormat="1" ht="15">
      <c r="B19" s="509"/>
      <c r="C19" s="183" t="s">
        <v>241</v>
      </c>
      <c r="D19" s="147" t="s">
        <v>97</v>
      </c>
      <c r="E19" s="260">
        <v>25</v>
      </c>
      <c r="F19" s="113"/>
      <c r="G19" s="113"/>
      <c r="H19" s="113"/>
      <c r="I19" s="113"/>
      <c r="J19" s="113"/>
      <c r="K19" s="113"/>
      <c r="L19" s="113"/>
      <c r="M19" s="113"/>
    </row>
    <row r="20" spans="2:13" s="114" customFormat="1" ht="15">
      <c r="B20" s="509"/>
      <c r="C20" s="183" t="s">
        <v>242</v>
      </c>
      <c r="D20" s="147" t="s">
        <v>97</v>
      </c>
      <c r="E20" s="260">
        <v>298</v>
      </c>
      <c r="F20" s="113"/>
      <c r="G20" s="113"/>
      <c r="H20" s="113"/>
      <c r="I20" s="113"/>
      <c r="J20" s="113"/>
      <c r="K20" s="113"/>
      <c r="L20" s="113"/>
      <c r="M20" s="113"/>
    </row>
    <row r="21" spans="2:13" s="114" customFormat="1" ht="15">
      <c r="B21" s="509"/>
      <c r="C21" s="183" t="s">
        <v>243</v>
      </c>
      <c r="D21" s="147" t="s">
        <v>97</v>
      </c>
      <c r="E21" s="260">
        <v>14800</v>
      </c>
      <c r="F21" s="113"/>
      <c r="G21" s="113"/>
      <c r="H21" s="113"/>
      <c r="I21" s="113"/>
      <c r="J21" s="113"/>
      <c r="K21" s="113"/>
      <c r="L21" s="113"/>
      <c r="M21" s="113"/>
    </row>
    <row r="22" spans="2:13" s="114" customFormat="1" ht="15">
      <c r="B22" s="509"/>
      <c r="C22" s="183" t="s">
        <v>244</v>
      </c>
      <c r="D22" s="147" t="s">
        <v>97</v>
      </c>
      <c r="E22" s="260">
        <v>675</v>
      </c>
      <c r="F22" s="113"/>
      <c r="G22" s="113"/>
      <c r="H22" s="113"/>
      <c r="I22" s="113"/>
      <c r="J22" s="113"/>
      <c r="K22" s="113"/>
      <c r="L22" s="113"/>
      <c r="M22" s="113"/>
    </row>
    <row r="23" spans="2:13" s="114" customFormat="1" ht="15">
      <c r="B23" s="509"/>
      <c r="C23" s="183" t="s">
        <v>245</v>
      </c>
      <c r="D23" s="147" t="s">
        <v>97</v>
      </c>
      <c r="E23" s="260">
        <v>92</v>
      </c>
      <c r="F23" s="113"/>
      <c r="G23" s="113"/>
      <c r="H23" s="113"/>
      <c r="I23" s="113"/>
      <c r="J23" s="113"/>
      <c r="K23" s="113"/>
      <c r="L23" s="113"/>
      <c r="M23" s="113"/>
    </row>
    <row r="24" spans="2:13" s="114" customFormat="1" ht="15">
      <c r="B24" s="509"/>
      <c r="C24" s="183" t="s">
        <v>246</v>
      </c>
      <c r="D24" s="147" t="s">
        <v>97</v>
      </c>
      <c r="E24" s="260">
        <v>3500</v>
      </c>
      <c r="F24" s="113"/>
      <c r="G24" s="113"/>
      <c r="H24" s="113"/>
      <c r="I24" s="113"/>
      <c r="J24" s="113"/>
      <c r="K24" s="113"/>
      <c r="L24" s="113"/>
      <c r="M24" s="113"/>
    </row>
    <row r="25" spans="2:13" s="114" customFormat="1" ht="15">
      <c r="B25" s="509"/>
      <c r="C25" s="183" t="s">
        <v>247</v>
      </c>
      <c r="D25" s="147" t="s">
        <v>97</v>
      </c>
      <c r="E25" s="260">
        <v>1100</v>
      </c>
      <c r="F25" s="113"/>
      <c r="G25" s="113"/>
      <c r="H25" s="113"/>
      <c r="I25" s="113"/>
      <c r="J25" s="113"/>
      <c r="K25" s="113"/>
      <c r="L25" s="113"/>
      <c r="M25" s="113"/>
    </row>
    <row r="26" spans="2:13" s="114" customFormat="1" ht="15">
      <c r="B26" s="509"/>
      <c r="C26" s="183" t="s">
        <v>248</v>
      </c>
      <c r="D26" s="147" t="s">
        <v>97</v>
      </c>
      <c r="E26" s="260">
        <v>1430</v>
      </c>
      <c r="F26" s="113"/>
      <c r="G26" s="113"/>
      <c r="H26" s="113"/>
      <c r="I26" s="113"/>
      <c r="J26" s="113"/>
      <c r="K26" s="113"/>
      <c r="L26" s="113"/>
      <c r="M26" s="113"/>
    </row>
    <row r="27" spans="2:13" s="114" customFormat="1" ht="15">
      <c r="B27" s="509"/>
      <c r="C27" s="183" t="s">
        <v>249</v>
      </c>
      <c r="D27" s="147" t="s">
        <v>97</v>
      </c>
      <c r="E27" s="260">
        <v>353</v>
      </c>
      <c r="F27" s="113"/>
      <c r="G27" s="113"/>
      <c r="H27" s="113"/>
      <c r="I27" s="113"/>
      <c r="J27" s="113"/>
      <c r="K27" s="113"/>
      <c r="L27" s="113"/>
      <c r="M27" s="113"/>
    </row>
    <row r="28" spans="2:13" s="114" customFormat="1" ht="15">
      <c r="B28" s="509"/>
      <c r="C28" s="183" t="s">
        <v>250</v>
      </c>
      <c r="D28" s="147" t="s">
        <v>97</v>
      </c>
      <c r="E28" s="260">
        <v>4470</v>
      </c>
      <c r="F28" s="113"/>
      <c r="G28" s="113"/>
      <c r="H28" s="113"/>
      <c r="I28" s="113"/>
      <c r="J28" s="113"/>
      <c r="K28" s="113"/>
      <c r="L28" s="113"/>
      <c r="M28" s="113"/>
    </row>
    <row r="29" spans="2:13" s="114" customFormat="1" ht="15">
      <c r="B29" s="509"/>
      <c r="C29" s="183" t="s">
        <v>251</v>
      </c>
      <c r="D29" s="147" t="s">
        <v>97</v>
      </c>
      <c r="E29" s="260">
        <v>124</v>
      </c>
      <c r="F29" s="113"/>
      <c r="G29" s="113"/>
      <c r="H29" s="113"/>
      <c r="I29" s="113"/>
      <c r="J29" s="113"/>
      <c r="K29" s="113"/>
      <c r="L29" s="113"/>
      <c r="M29" s="113"/>
    </row>
    <row r="30" spans="2:13" s="114" customFormat="1" ht="15">
      <c r="B30" s="509"/>
      <c r="C30" s="183" t="s">
        <v>252</v>
      </c>
      <c r="D30" s="147" t="s">
        <v>97</v>
      </c>
      <c r="E30" s="260">
        <v>3220</v>
      </c>
      <c r="F30" s="113"/>
      <c r="G30" s="113"/>
      <c r="H30" s="113"/>
      <c r="I30" s="113"/>
      <c r="J30" s="113"/>
      <c r="K30" s="113"/>
      <c r="L30" s="113"/>
      <c r="M30" s="113"/>
    </row>
    <row r="31" spans="2:13" s="114" customFormat="1" ht="15">
      <c r="B31" s="509"/>
      <c r="C31" s="183" t="s">
        <v>253</v>
      </c>
      <c r="D31" s="147" t="s">
        <v>97</v>
      </c>
      <c r="E31" s="260">
        <v>9810</v>
      </c>
      <c r="F31" s="113"/>
      <c r="G31" s="113"/>
      <c r="H31" s="113"/>
      <c r="I31" s="113"/>
      <c r="J31" s="113"/>
      <c r="K31" s="113"/>
      <c r="L31" s="113"/>
      <c r="M31" s="113"/>
    </row>
    <row r="32" spans="2:13" s="114" customFormat="1" ht="15">
      <c r="B32" s="509"/>
      <c r="C32" s="183" t="s">
        <v>254</v>
      </c>
      <c r="D32" s="147" t="s">
        <v>97</v>
      </c>
      <c r="E32" s="260">
        <v>1030</v>
      </c>
      <c r="F32" s="113"/>
      <c r="G32" s="113"/>
      <c r="H32" s="113"/>
      <c r="I32" s="113"/>
      <c r="J32" s="113"/>
      <c r="K32" s="113"/>
      <c r="L32" s="113"/>
      <c r="M32" s="113"/>
    </row>
    <row r="33" spans="2:13" s="114" customFormat="1" ht="15">
      <c r="B33" s="509"/>
      <c r="C33" s="183" t="s">
        <v>255</v>
      </c>
      <c r="D33" s="147" t="s">
        <v>97</v>
      </c>
      <c r="E33" s="260">
        <v>1640</v>
      </c>
      <c r="F33" s="113"/>
      <c r="G33" s="113"/>
      <c r="H33" s="113"/>
      <c r="I33" s="113"/>
      <c r="J33" s="113"/>
      <c r="K33" s="113"/>
      <c r="L33" s="113"/>
      <c r="M33" s="113"/>
    </row>
    <row r="34" spans="2:13" s="114" customFormat="1" ht="15">
      <c r="B34" s="509"/>
      <c r="C34" s="183" t="s">
        <v>256</v>
      </c>
      <c r="D34" s="147" t="s">
        <v>97</v>
      </c>
      <c r="E34" s="260">
        <v>7390</v>
      </c>
      <c r="F34" s="113"/>
      <c r="G34" s="113"/>
      <c r="H34" s="113"/>
      <c r="I34" s="113"/>
      <c r="J34" s="113"/>
      <c r="K34" s="113"/>
      <c r="L34" s="113"/>
      <c r="M34" s="113"/>
    </row>
    <row r="35" spans="2:13" s="114" customFormat="1" ht="15">
      <c r="B35" s="509"/>
      <c r="C35" s="183" t="s">
        <v>257</v>
      </c>
      <c r="D35" s="147" t="s">
        <v>97</v>
      </c>
      <c r="E35" s="260">
        <v>12200</v>
      </c>
      <c r="F35" s="113"/>
      <c r="G35" s="113"/>
      <c r="H35" s="113"/>
      <c r="I35" s="113"/>
      <c r="J35" s="113"/>
      <c r="K35" s="113"/>
      <c r="L35" s="113"/>
      <c r="M35" s="113"/>
    </row>
    <row r="36" spans="2:13" s="114" customFormat="1" ht="15">
      <c r="B36" s="509"/>
      <c r="C36" s="183" t="s">
        <v>258</v>
      </c>
      <c r="D36" s="147" t="s">
        <v>97</v>
      </c>
      <c r="E36" s="260">
        <v>8830</v>
      </c>
      <c r="F36" s="113"/>
      <c r="G36" s="113"/>
      <c r="H36" s="113"/>
      <c r="I36" s="113"/>
      <c r="J36" s="113"/>
      <c r="K36" s="113"/>
      <c r="L36" s="113"/>
      <c r="M36" s="113"/>
    </row>
    <row r="37" spans="2:13" s="114" customFormat="1" ht="15">
      <c r="B37" s="509"/>
      <c r="C37" s="183" t="s">
        <v>259</v>
      </c>
      <c r="D37" s="147" t="s">
        <v>97</v>
      </c>
      <c r="E37" s="260">
        <v>10300</v>
      </c>
      <c r="F37" s="113"/>
      <c r="G37" s="113"/>
      <c r="H37" s="113"/>
      <c r="I37" s="113"/>
      <c r="J37" s="113"/>
      <c r="K37" s="113"/>
      <c r="L37" s="113"/>
      <c r="M37" s="113"/>
    </row>
    <row r="38" spans="2:13" s="114" customFormat="1" ht="15">
      <c r="B38" s="509"/>
      <c r="C38" s="183" t="s">
        <v>260</v>
      </c>
      <c r="D38" s="147" t="s">
        <v>97</v>
      </c>
      <c r="E38" s="260">
        <v>8860</v>
      </c>
      <c r="F38" s="113"/>
      <c r="G38" s="113"/>
      <c r="H38" s="113"/>
      <c r="I38" s="113"/>
      <c r="J38" s="113"/>
      <c r="K38" s="113"/>
      <c r="L38" s="113"/>
      <c r="M38" s="113"/>
    </row>
    <row r="39" spans="2:13" s="114" customFormat="1" ht="15">
      <c r="B39" s="509"/>
      <c r="C39" s="183" t="s">
        <v>261</v>
      </c>
      <c r="D39" s="147" t="s">
        <v>97</v>
      </c>
      <c r="E39" s="260">
        <v>9160</v>
      </c>
      <c r="F39" s="113"/>
      <c r="G39" s="113"/>
      <c r="H39" s="113"/>
      <c r="I39" s="113"/>
      <c r="J39" s="113"/>
      <c r="K39" s="113"/>
      <c r="L39" s="113"/>
      <c r="M39" s="113"/>
    </row>
    <row r="40" spans="2:13" s="114" customFormat="1" ht="15">
      <c r="B40" s="509"/>
      <c r="C40" s="183" t="s">
        <v>262</v>
      </c>
      <c r="D40" s="147" t="s">
        <v>97</v>
      </c>
      <c r="E40" s="260">
        <v>9300</v>
      </c>
      <c r="F40" s="113"/>
      <c r="G40" s="113"/>
      <c r="H40" s="113"/>
      <c r="I40" s="113"/>
      <c r="J40" s="113"/>
      <c r="K40" s="113"/>
      <c r="L40" s="113"/>
      <c r="M40" s="113"/>
    </row>
    <row r="41" spans="2:13" s="114" customFormat="1" ht="15">
      <c r="B41" s="509"/>
      <c r="C41" s="183" t="s">
        <v>320</v>
      </c>
      <c r="D41" s="147" t="s">
        <v>97</v>
      </c>
      <c r="E41" s="260">
        <v>22800</v>
      </c>
      <c r="F41" s="113"/>
      <c r="G41" s="113"/>
      <c r="H41" s="113"/>
      <c r="I41" s="113"/>
      <c r="J41" s="113"/>
      <c r="K41" s="113"/>
      <c r="L41" s="113"/>
      <c r="M41" s="113"/>
    </row>
    <row r="42" spans="2:13" s="114" customFormat="1" ht="15">
      <c r="B42" s="509"/>
      <c r="C42" s="183" t="s">
        <v>263</v>
      </c>
      <c r="D42" s="147" t="s">
        <v>97</v>
      </c>
      <c r="E42" s="260">
        <v>53</v>
      </c>
      <c r="F42" s="113"/>
      <c r="G42" s="113"/>
      <c r="H42" s="113"/>
      <c r="I42" s="113"/>
      <c r="J42" s="113"/>
      <c r="K42" s="113"/>
      <c r="L42" s="113"/>
      <c r="M42" s="113"/>
    </row>
    <row r="43" spans="2:13" s="114" customFormat="1" ht="15">
      <c r="B43" s="509"/>
      <c r="C43" s="183" t="s">
        <v>264</v>
      </c>
      <c r="D43" s="147" t="s">
        <v>97</v>
      </c>
      <c r="E43" s="260">
        <v>12</v>
      </c>
      <c r="F43" s="113"/>
      <c r="G43" s="113"/>
      <c r="H43" s="113"/>
      <c r="I43" s="113"/>
      <c r="J43" s="113"/>
      <c r="K43" s="113"/>
      <c r="L43" s="113"/>
      <c r="M43" s="113"/>
    </row>
    <row r="44" spans="2:13" s="114" customFormat="1" ht="15">
      <c r="B44" s="509"/>
      <c r="C44" s="183" t="s">
        <v>265</v>
      </c>
      <c r="D44" s="147" t="s">
        <v>97</v>
      </c>
      <c r="E44" s="260">
        <v>1340</v>
      </c>
      <c r="F44" s="113"/>
      <c r="G44" s="113"/>
      <c r="H44" s="113"/>
      <c r="I44" s="113"/>
      <c r="J44" s="113"/>
      <c r="K44" s="113"/>
      <c r="L44" s="113"/>
      <c r="M44" s="113"/>
    </row>
    <row r="45" spans="2:13" s="114" customFormat="1" ht="15">
      <c r="B45" s="509"/>
      <c r="C45" s="183" t="s">
        <v>266</v>
      </c>
      <c r="D45" s="147" t="s">
        <v>97</v>
      </c>
      <c r="E45" s="260">
        <v>1370</v>
      </c>
      <c r="F45" s="113"/>
      <c r="G45" s="113"/>
      <c r="H45" s="113"/>
      <c r="I45" s="113"/>
      <c r="J45" s="113"/>
      <c r="K45" s="113"/>
      <c r="L45" s="113"/>
      <c r="M45" s="113"/>
    </row>
    <row r="46" spans="2:13" s="114" customFormat="1" ht="15">
      <c r="B46" s="509"/>
      <c r="C46" s="183" t="s">
        <v>267</v>
      </c>
      <c r="D46" s="147" t="s">
        <v>97</v>
      </c>
      <c r="E46" s="260">
        <v>693</v>
      </c>
      <c r="F46" s="113"/>
      <c r="G46" s="113"/>
      <c r="H46" s="113"/>
      <c r="I46" s="113"/>
      <c r="J46" s="113"/>
      <c r="K46" s="113"/>
      <c r="L46" s="113"/>
      <c r="M46" s="113"/>
    </row>
    <row r="47" spans="2:13" s="114" customFormat="1" ht="15">
      <c r="B47" s="509"/>
      <c r="C47" s="183" t="s">
        <v>268</v>
      </c>
      <c r="D47" s="147" t="s">
        <v>97</v>
      </c>
      <c r="E47" s="260">
        <v>794</v>
      </c>
      <c r="F47" s="113"/>
      <c r="G47" s="113"/>
      <c r="H47" s="113"/>
      <c r="I47" s="113"/>
      <c r="J47" s="113"/>
      <c r="K47" s="113"/>
      <c r="L47" s="113"/>
      <c r="M47" s="113"/>
    </row>
    <row r="48" spans="6:13" s="114" customFormat="1" ht="15">
      <c r="F48" s="113"/>
      <c r="G48" s="113"/>
      <c r="H48" s="113"/>
      <c r="I48" s="113"/>
      <c r="J48" s="113"/>
      <c r="K48" s="113"/>
      <c r="L48" s="113"/>
      <c r="M48" s="113"/>
    </row>
    <row r="49" spans="6:13" s="114" customFormat="1" ht="15">
      <c r="F49" s="113"/>
      <c r="G49" s="113"/>
      <c r="H49" s="113"/>
      <c r="I49" s="113"/>
      <c r="J49" s="113"/>
      <c r="K49" s="113"/>
      <c r="L49" s="113"/>
      <c r="M49" s="113"/>
    </row>
    <row r="50" spans="6:13" s="114" customFormat="1" ht="15">
      <c r="F50" s="113"/>
      <c r="G50" s="113"/>
      <c r="H50" s="113"/>
      <c r="I50" s="113"/>
      <c r="J50" s="113"/>
      <c r="K50" s="113"/>
      <c r="L50" s="113"/>
      <c r="M50" s="113"/>
    </row>
    <row r="51" spans="2:13" s="114" customFormat="1" ht="18">
      <c r="B51" s="146" t="s">
        <v>187</v>
      </c>
      <c r="C51" s="146" t="s">
        <v>238</v>
      </c>
      <c r="D51" s="146" t="s">
        <v>189</v>
      </c>
      <c r="E51" s="147" t="s">
        <v>190</v>
      </c>
      <c r="F51" s="113"/>
      <c r="G51" s="113"/>
      <c r="H51" s="113"/>
      <c r="I51" s="113"/>
      <c r="J51" s="113"/>
      <c r="K51" s="113"/>
      <c r="L51" s="113"/>
      <c r="M51" s="113"/>
    </row>
    <row r="52" spans="2:13" s="114" customFormat="1" ht="15">
      <c r="B52" s="509" t="s">
        <v>269</v>
      </c>
      <c r="C52" s="183" t="s">
        <v>270</v>
      </c>
      <c r="D52" s="147" t="s">
        <v>97</v>
      </c>
      <c r="E52" s="260">
        <v>3922</v>
      </c>
      <c r="F52" s="113"/>
      <c r="G52" s="113"/>
      <c r="H52" s="113"/>
      <c r="I52" s="113"/>
      <c r="J52" s="113"/>
      <c r="K52" s="113"/>
      <c r="L52" s="113"/>
      <c r="M52" s="113"/>
    </row>
    <row r="53" spans="2:13" s="114" customFormat="1" ht="15">
      <c r="B53" s="509"/>
      <c r="C53" s="183" t="s">
        <v>271</v>
      </c>
      <c r="D53" s="147" t="s">
        <v>97</v>
      </c>
      <c r="E53" s="260">
        <v>2107</v>
      </c>
      <c r="F53" s="113"/>
      <c r="G53" s="113"/>
      <c r="H53" s="113"/>
      <c r="I53" s="113"/>
      <c r="J53" s="113"/>
      <c r="K53" s="113"/>
      <c r="L53" s="113"/>
      <c r="M53" s="113"/>
    </row>
    <row r="54" spans="2:13" s="114" customFormat="1" ht="15">
      <c r="B54" s="509"/>
      <c r="C54" s="183" t="s">
        <v>272</v>
      </c>
      <c r="D54" s="147" t="s">
        <v>97</v>
      </c>
      <c r="E54" s="260">
        <v>1774</v>
      </c>
      <c r="F54" s="113"/>
      <c r="G54" s="113"/>
      <c r="H54" s="113"/>
      <c r="I54" s="113"/>
      <c r="J54" s="113"/>
      <c r="K54" s="113"/>
      <c r="L54" s="113"/>
      <c r="M54" s="113"/>
    </row>
    <row r="55" spans="2:13" s="114" customFormat="1" ht="15">
      <c r="B55" s="509"/>
      <c r="C55" s="183" t="s">
        <v>273</v>
      </c>
      <c r="D55" s="147" t="s">
        <v>97</v>
      </c>
      <c r="E55" s="260">
        <v>1825</v>
      </c>
      <c r="F55" s="113"/>
      <c r="G55" s="113"/>
      <c r="H55" s="113"/>
      <c r="I55" s="113"/>
      <c r="J55" s="113"/>
      <c r="K55" s="113"/>
      <c r="L55" s="113"/>
      <c r="M55" s="113"/>
    </row>
    <row r="56" spans="2:13" s="114" customFormat="1" ht="15">
      <c r="B56" s="509"/>
      <c r="C56" s="183" t="s">
        <v>274</v>
      </c>
      <c r="D56" s="147" t="s">
        <v>97</v>
      </c>
      <c r="E56" s="260">
        <v>3152</v>
      </c>
      <c r="F56" s="113"/>
      <c r="G56" s="113"/>
      <c r="H56" s="113"/>
      <c r="I56" s="113"/>
      <c r="J56" s="113"/>
      <c r="K56" s="113"/>
      <c r="L56" s="113"/>
      <c r="M56" s="113"/>
    </row>
    <row r="57" spans="2:13" s="114" customFormat="1" ht="15">
      <c r="B57" s="509"/>
      <c r="C57" s="183" t="s">
        <v>275</v>
      </c>
      <c r="D57" s="147" t="s">
        <v>97</v>
      </c>
      <c r="E57" s="260">
        <v>2088</v>
      </c>
      <c r="F57" s="113"/>
      <c r="G57" s="113"/>
      <c r="H57" s="113"/>
      <c r="I57" s="113"/>
      <c r="J57" s="113"/>
      <c r="K57" s="113"/>
      <c r="L57" s="113"/>
      <c r="M57" s="113"/>
    </row>
    <row r="58" spans="2:13" s="114" customFormat="1" ht="15">
      <c r="B58" s="509"/>
      <c r="C58" s="183" t="s">
        <v>321</v>
      </c>
      <c r="D58" s="147" t="s">
        <v>97</v>
      </c>
      <c r="E58" s="260">
        <v>3985</v>
      </c>
      <c r="F58" s="113"/>
      <c r="G58" s="113"/>
      <c r="H58" s="113"/>
      <c r="I58" s="113"/>
      <c r="J58" s="113"/>
      <c r="K58" s="113"/>
      <c r="L58" s="113"/>
      <c r="M58" s="113"/>
    </row>
    <row r="59" spans="2:13" s="114" customFormat="1" ht="15">
      <c r="B59" s="509"/>
      <c r="C59" s="183" t="s">
        <v>276</v>
      </c>
      <c r="D59" s="147" t="s">
        <v>97</v>
      </c>
      <c r="E59" s="260">
        <v>13396</v>
      </c>
      <c r="F59" s="113"/>
      <c r="G59" s="113"/>
      <c r="H59" s="113"/>
      <c r="I59" s="113"/>
      <c r="J59" s="113"/>
      <c r="K59" s="113"/>
      <c r="L59" s="113"/>
      <c r="M59" s="113"/>
    </row>
    <row r="60" spans="2:13" s="114" customFormat="1" ht="15">
      <c r="B60" s="509"/>
      <c r="C60" s="183" t="s">
        <v>322</v>
      </c>
      <c r="D60" s="147" t="s">
        <v>97</v>
      </c>
      <c r="E60" s="260">
        <v>3124</v>
      </c>
      <c r="F60" s="113"/>
      <c r="G60" s="113"/>
      <c r="H60" s="113"/>
      <c r="I60" s="113"/>
      <c r="J60" s="113"/>
      <c r="K60" s="113"/>
      <c r="L60" s="113"/>
      <c r="M60" s="113"/>
    </row>
    <row r="61" spans="6:13" s="114" customFormat="1" ht="15">
      <c r="F61" s="113"/>
      <c r="G61" s="113"/>
      <c r="H61" s="113"/>
      <c r="I61" s="113"/>
      <c r="J61" s="113"/>
      <c r="K61" s="113"/>
      <c r="L61" s="113"/>
      <c r="M61" s="113"/>
    </row>
    <row r="62" spans="6:13" s="114" customFormat="1" ht="15">
      <c r="F62" s="113"/>
      <c r="G62" s="113"/>
      <c r="H62" s="113"/>
      <c r="I62" s="113"/>
      <c r="J62" s="113"/>
      <c r="K62" s="113"/>
      <c r="L62" s="113"/>
      <c r="M62" s="113"/>
    </row>
    <row r="63" spans="6:13" s="114" customFormat="1" ht="15">
      <c r="F63" s="113"/>
      <c r="G63" s="113"/>
      <c r="H63" s="113"/>
      <c r="I63" s="113"/>
      <c r="J63" s="113"/>
      <c r="K63" s="113"/>
      <c r="L63" s="113"/>
      <c r="M63" s="113"/>
    </row>
    <row r="64" spans="2:13" s="114" customFormat="1" ht="18">
      <c r="B64" s="146" t="s">
        <v>187</v>
      </c>
      <c r="C64" s="146" t="s">
        <v>238</v>
      </c>
      <c r="D64" s="146" t="s">
        <v>189</v>
      </c>
      <c r="E64" s="147" t="s">
        <v>190</v>
      </c>
      <c r="F64" s="113"/>
      <c r="G64" s="113"/>
      <c r="H64" s="113"/>
      <c r="I64" s="113"/>
      <c r="J64" s="113"/>
      <c r="K64" s="113"/>
      <c r="L64" s="113"/>
      <c r="M64" s="113"/>
    </row>
    <row r="65" spans="2:13" s="114" customFormat="1" ht="15">
      <c r="B65" s="509" t="s">
        <v>277</v>
      </c>
      <c r="C65" s="183" t="s">
        <v>278</v>
      </c>
      <c r="D65" s="147" t="s">
        <v>97</v>
      </c>
      <c r="E65" s="260">
        <v>4750</v>
      </c>
      <c r="F65" s="113"/>
      <c r="G65" s="113"/>
      <c r="H65" s="113"/>
      <c r="I65" s="113"/>
      <c r="J65" s="113"/>
      <c r="K65" s="113"/>
      <c r="L65" s="113"/>
      <c r="M65" s="113"/>
    </row>
    <row r="66" spans="2:13" s="114" customFormat="1" ht="15">
      <c r="B66" s="509"/>
      <c r="C66" s="183" t="s">
        <v>279</v>
      </c>
      <c r="D66" s="147" t="s">
        <v>97</v>
      </c>
      <c r="E66" s="260">
        <v>10900</v>
      </c>
      <c r="F66" s="113"/>
      <c r="G66" s="113"/>
      <c r="H66" s="113"/>
      <c r="I66" s="113"/>
      <c r="J66" s="113"/>
      <c r="K66" s="113"/>
      <c r="L66" s="113"/>
      <c r="M66" s="113"/>
    </row>
    <row r="67" spans="2:13" s="114" customFormat="1" ht="15">
      <c r="B67" s="509"/>
      <c r="C67" s="183" t="s">
        <v>280</v>
      </c>
      <c r="D67" s="147" t="s">
        <v>97</v>
      </c>
      <c r="E67" s="260">
        <v>14400</v>
      </c>
      <c r="F67" s="113"/>
      <c r="G67" s="113"/>
      <c r="H67" s="113"/>
      <c r="I67" s="113"/>
      <c r="J67" s="113"/>
      <c r="K67" s="113"/>
      <c r="L67" s="113"/>
      <c r="M67" s="113"/>
    </row>
    <row r="68" spans="2:13" s="114" customFormat="1" ht="15">
      <c r="B68" s="509"/>
      <c r="C68" s="183" t="s">
        <v>281</v>
      </c>
      <c r="D68" s="147" t="s">
        <v>97</v>
      </c>
      <c r="E68" s="260">
        <v>6130</v>
      </c>
      <c r="F68" s="113"/>
      <c r="G68" s="113"/>
      <c r="H68" s="113"/>
      <c r="I68" s="113"/>
      <c r="J68" s="113"/>
      <c r="K68" s="113"/>
      <c r="L68" s="113"/>
      <c r="M68" s="113"/>
    </row>
    <row r="69" spans="2:13" s="114" customFormat="1" ht="15">
      <c r="B69" s="509"/>
      <c r="C69" s="183" t="s">
        <v>282</v>
      </c>
      <c r="D69" s="147" t="s">
        <v>97</v>
      </c>
      <c r="E69" s="260">
        <v>10000</v>
      </c>
      <c r="F69" s="113"/>
      <c r="G69" s="113"/>
      <c r="H69" s="113"/>
      <c r="I69" s="113"/>
      <c r="J69" s="113"/>
      <c r="K69" s="113"/>
      <c r="L69" s="113"/>
      <c r="M69" s="113"/>
    </row>
    <row r="70" spans="2:13" s="114" customFormat="1" ht="15">
      <c r="B70" s="509"/>
      <c r="C70" s="183" t="s">
        <v>283</v>
      </c>
      <c r="D70" s="147" t="s">
        <v>97</v>
      </c>
      <c r="E70" s="260">
        <v>7370</v>
      </c>
      <c r="F70" s="113"/>
      <c r="G70" s="113"/>
      <c r="H70" s="113"/>
      <c r="I70" s="113"/>
      <c r="J70" s="113"/>
      <c r="K70" s="113"/>
      <c r="L70" s="113"/>
      <c r="M70" s="113"/>
    </row>
    <row r="71" spans="2:13" s="114" customFormat="1" ht="15">
      <c r="B71" s="509"/>
      <c r="C71" s="183" t="s">
        <v>284</v>
      </c>
      <c r="D71" s="147" t="s">
        <v>97</v>
      </c>
      <c r="E71" s="260">
        <v>1890</v>
      </c>
      <c r="F71" s="113"/>
      <c r="G71" s="113"/>
      <c r="H71" s="113"/>
      <c r="I71" s="113"/>
      <c r="J71" s="113"/>
      <c r="K71" s="113"/>
      <c r="L71" s="113"/>
      <c r="M71" s="113"/>
    </row>
    <row r="72" spans="2:13" s="114" customFormat="1" ht="15">
      <c r="B72" s="509"/>
      <c r="C72" s="183" t="s">
        <v>285</v>
      </c>
      <c r="D72" s="147" t="s">
        <v>97</v>
      </c>
      <c r="E72" s="260">
        <v>7140</v>
      </c>
      <c r="F72" s="113"/>
      <c r="G72" s="113"/>
      <c r="H72" s="113"/>
      <c r="I72" s="113"/>
      <c r="J72" s="113"/>
      <c r="K72" s="113"/>
      <c r="L72" s="113"/>
      <c r="M72" s="113"/>
    </row>
    <row r="73" spans="2:13" s="114" customFormat="1" ht="15">
      <c r="B73" s="509"/>
      <c r="C73" s="183" t="s">
        <v>286</v>
      </c>
      <c r="D73" s="147" t="s">
        <v>97</v>
      </c>
      <c r="E73" s="260">
        <v>1640</v>
      </c>
      <c r="F73" s="113"/>
      <c r="G73" s="113"/>
      <c r="H73" s="113"/>
      <c r="I73" s="113"/>
      <c r="J73" s="113"/>
      <c r="K73" s="113"/>
      <c r="L73" s="113"/>
      <c r="M73" s="113"/>
    </row>
    <row r="74" spans="2:13" s="114" customFormat="1" ht="15">
      <c r="B74" s="509"/>
      <c r="C74" s="183" t="s">
        <v>287</v>
      </c>
      <c r="D74" s="147" t="s">
        <v>97</v>
      </c>
      <c r="E74" s="260">
        <v>1400</v>
      </c>
      <c r="F74" s="113"/>
      <c r="G74" s="113"/>
      <c r="H74" s="113"/>
      <c r="I74" s="113"/>
      <c r="J74" s="113"/>
      <c r="K74" s="113"/>
      <c r="L74" s="113"/>
      <c r="M74" s="113"/>
    </row>
    <row r="75" spans="2:13" s="114" customFormat="1" ht="15">
      <c r="B75" s="509"/>
      <c r="C75" s="183" t="s">
        <v>288</v>
      </c>
      <c r="D75" s="147" t="s">
        <v>97</v>
      </c>
      <c r="E75" s="260">
        <v>5</v>
      </c>
      <c r="F75" s="113"/>
      <c r="G75" s="113"/>
      <c r="H75" s="113"/>
      <c r="I75" s="113"/>
      <c r="J75" s="113"/>
      <c r="K75" s="113"/>
      <c r="L75" s="113"/>
      <c r="M75" s="113"/>
    </row>
    <row r="76" spans="2:13" s="114" customFormat="1" ht="15">
      <c r="B76" s="509"/>
      <c r="C76" s="183" t="s">
        <v>289</v>
      </c>
      <c r="D76" s="147" t="s">
        <v>97</v>
      </c>
      <c r="E76" s="260">
        <v>146</v>
      </c>
      <c r="F76" s="113"/>
      <c r="G76" s="113"/>
      <c r="H76" s="113"/>
      <c r="I76" s="113"/>
      <c r="J76" s="113"/>
      <c r="K76" s="113"/>
      <c r="L76" s="113"/>
      <c r="M76" s="113"/>
    </row>
    <row r="77" spans="2:13" s="114" customFormat="1" ht="15">
      <c r="B77" s="509"/>
      <c r="C77" s="183" t="s">
        <v>290</v>
      </c>
      <c r="D77" s="147" t="s">
        <v>97</v>
      </c>
      <c r="E77" s="260">
        <v>1810</v>
      </c>
      <c r="F77" s="113"/>
      <c r="G77" s="113"/>
      <c r="H77" s="113"/>
      <c r="I77" s="113"/>
      <c r="J77" s="113"/>
      <c r="K77" s="113"/>
      <c r="L77" s="113"/>
      <c r="M77" s="113"/>
    </row>
    <row r="78" spans="2:13" s="114" customFormat="1" ht="15">
      <c r="B78" s="509"/>
      <c r="C78" s="183" t="s">
        <v>291</v>
      </c>
      <c r="D78" s="147" t="s">
        <v>97</v>
      </c>
      <c r="E78" s="260">
        <v>77</v>
      </c>
      <c r="F78" s="113"/>
      <c r="G78" s="113"/>
      <c r="H78" s="113"/>
      <c r="I78" s="113"/>
      <c r="J78" s="113"/>
      <c r="K78" s="113"/>
      <c r="L78" s="113"/>
      <c r="M78" s="113"/>
    </row>
    <row r="79" spans="2:13" s="114" customFormat="1" ht="15">
      <c r="B79" s="509"/>
      <c r="C79" s="183" t="s">
        <v>292</v>
      </c>
      <c r="D79" s="147" t="s">
        <v>97</v>
      </c>
      <c r="E79" s="260">
        <v>609</v>
      </c>
      <c r="F79" s="113"/>
      <c r="G79" s="113"/>
      <c r="H79" s="113"/>
      <c r="I79" s="113"/>
      <c r="J79" s="113"/>
      <c r="K79" s="113"/>
      <c r="L79" s="113"/>
      <c r="M79" s="113"/>
    </row>
    <row r="80" spans="2:13" s="114" customFormat="1" ht="15">
      <c r="B80" s="509"/>
      <c r="C80" s="183" t="s">
        <v>293</v>
      </c>
      <c r="D80" s="147" t="s">
        <v>97</v>
      </c>
      <c r="E80" s="260">
        <v>725</v>
      </c>
      <c r="F80" s="113"/>
      <c r="G80" s="113"/>
      <c r="H80" s="113"/>
      <c r="I80" s="113"/>
      <c r="J80" s="113"/>
      <c r="K80" s="113"/>
      <c r="L80" s="113"/>
      <c r="M80" s="113"/>
    </row>
    <row r="81" spans="2:13" s="114" customFormat="1" ht="15">
      <c r="B81" s="509"/>
      <c r="C81" s="183" t="s">
        <v>294</v>
      </c>
      <c r="D81" s="147" t="s">
        <v>97</v>
      </c>
      <c r="E81" s="260">
        <v>2310</v>
      </c>
      <c r="F81" s="113"/>
      <c r="G81" s="113"/>
      <c r="H81" s="113"/>
      <c r="I81" s="113"/>
      <c r="J81" s="113"/>
      <c r="K81" s="113"/>
      <c r="L81" s="113"/>
      <c r="M81" s="113"/>
    </row>
    <row r="82" spans="2:13" s="114" customFormat="1" ht="15">
      <c r="B82" s="509"/>
      <c r="C82" s="183" t="s">
        <v>323</v>
      </c>
      <c r="D82" s="147" t="s">
        <v>97</v>
      </c>
      <c r="E82" s="260">
        <v>122</v>
      </c>
      <c r="F82" s="113"/>
      <c r="G82" s="113"/>
      <c r="H82" s="113"/>
      <c r="I82" s="113"/>
      <c r="J82" s="113"/>
      <c r="K82" s="113"/>
      <c r="L82" s="113"/>
      <c r="M82" s="113"/>
    </row>
    <row r="83" spans="2:13" s="114" customFormat="1" ht="15">
      <c r="B83" s="509"/>
      <c r="C83" s="183" t="s">
        <v>324</v>
      </c>
      <c r="D83" s="147" t="s">
        <v>97</v>
      </c>
      <c r="E83" s="260">
        <v>595</v>
      </c>
      <c r="F83" s="113"/>
      <c r="G83" s="113"/>
      <c r="H83" s="113"/>
      <c r="I83" s="113"/>
      <c r="J83" s="113"/>
      <c r="K83" s="113"/>
      <c r="L83" s="113"/>
      <c r="M83" s="113"/>
    </row>
    <row r="84" spans="2:13" s="114" customFormat="1" ht="15">
      <c r="B84" s="509"/>
      <c r="C84" s="183" t="s">
        <v>325</v>
      </c>
      <c r="D84" s="147" t="s">
        <v>97</v>
      </c>
      <c r="E84" s="260">
        <v>151</v>
      </c>
      <c r="F84" s="113"/>
      <c r="G84" s="113"/>
      <c r="H84" s="113"/>
      <c r="I84" s="113"/>
      <c r="J84" s="113"/>
      <c r="K84" s="113"/>
      <c r="L84" s="113"/>
      <c r="M84" s="113"/>
    </row>
    <row r="85" spans="6:13" s="114" customFormat="1" ht="15">
      <c r="F85" s="113"/>
      <c r="G85" s="113"/>
      <c r="H85" s="113"/>
      <c r="I85" s="113"/>
      <c r="J85" s="113"/>
      <c r="K85" s="113"/>
      <c r="L85" s="113"/>
      <c r="M85" s="113"/>
    </row>
    <row r="86" spans="6:13" s="114" customFormat="1" ht="15">
      <c r="F86" s="113"/>
      <c r="G86" s="113"/>
      <c r="H86" s="113"/>
      <c r="I86" s="113"/>
      <c r="J86" s="113"/>
      <c r="K86" s="113"/>
      <c r="L86" s="113"/>
      <c r="M86" s="113"/>
    </row>
    <row r="87" spans="6:13" s="114" customFormat="1" ht="15">
      <c r="F87" s="113"/>
      <c r="G87" s="113"/>
      <c r="H87" s="113"/>
      <c r="I87" s="113"/>
      <c r="J87" s="113"/>
      <c r="K87" s="113"/>
      <c r="L87" s="113"/>
      <c r="M87" s="113"/>
    </row>
    <row r="88" spans="2:13" s="114" customFormat="1" ht="18">
      <c r="B88" s="146" t="s">
        <v>187</v>
      </c>
      <c r="C88" s="146" t="s">
        <v>238</v>
      </c>
      <c r="D88" s="146" t="s">
        <v>189</v>
      </c>
      <c r="E88" s="147" t="s">
        <v>190</v>
      </c>
      <c r="F88" s="113"/>
      <c r="G88" s="113"/>
      <c r="H88" s="113"/>
      <c r="I88" s="113"/>
      <c r="J88" s="113"/>
      <c r="K88" s="113"/>
      <c r="L88" s="113"/>
      <c r="M88" s="113"/>
    </row>
    <row r="89" spans="2:13" s="114" customFormat="1" ht="15">
      <c r="B89" s="509" t="s">
        <v>295</v>
      </c>
      <c r="C89" s="183" t="s">
        <v>326</v>
      </c>
      <c r="D89" s="147" t="s">
        <v>97</v>
      </c>
      <c r="E89" s="260">
        <v>17200</v>
      </c>
      <c r="F89" s="113"/>
      <c r="G89" s="113"/>
      <c r="H89" s="113"/>
      <c r="I89" s="113"/>
      <c r="J89" s="113"/>
      <c r="K89" s="113"/>
      <c r="L89" s="113"/>
      <c r="M89" s="113"/>
    </row>
    <row r="90" spans="2:13" s="114" customFormat="1" ht="15">
      <c r="B90" s="509"/>
      <c r="C90" s="183" t="s">
        <v>327</v>
      </c>
      <c r="D90" s="147" t="s">
        <v>97</v>
      </c>
      <c r="E90" s="260">
        <v>7500</v>
      </c>
      <c r="F90" s="113"/>
      <c r="G90" s="113"/>
      <c r="H90" s="113"/>
      <c r="I90" s="113"/>
      <c r="J90" s="113"/>
      <c r="K90" s="113"/>
      <c r="L90" s="113"/>
      <c r="M90" s="113"/>
    </row>
    <row r="91" spans="2:13" s="114" customFormat="1" ht="15">
      <c r="B91" s="509"/>
      <c r="C91" s="183" t="s">
        <v>328</v>
      </c>
      <c r="D91" s="147" t="s">
        <v>97</v>
      </c>
      <c r="E91" s="260">
        <v>17700</v>
      </c>
      <c r="F91" s="113"/>
      <c r="G91" s="113"/>
      <c r="H91" s="113"/>
      <c r="I91" s="113"/>
      <c r="J91" s="113"/>
      <c r="K91" s="113"/>
      <c r="L91" s="113"/>
      <c r="M91" s="113"/>
    </row>
    <row r="92" spans="2:13" s="114" customFormat="1" ht="15">
      <c r="B92" s="509"/>
      <c r="C92" s="183" t="s">
        <v>296</v>
      </c>
      <c r="D92" s="147" t="s">
        <v>97</v>
      </c>
      <c r="E92" s="260">
        <v>17340</v>
      </c>
      <c r="F92" s="113"/>
      <c r="G92" s="113"/>
      <c r="H92" s="113"/>
      <c r="I92" s="113"/>
      <c r="J92" s="113"/>
      <c r="K92" s="113"/>
      <c r="L92" s="113"/>
      <c r="M92" s="113"/>
    </row>
    <row r="93" spans="6:13" s="114" customFormat="1" ht="15">
      <c r="F93" s="113"/>
      <c r="G93" s="113"/>
      <c r="H93" s="113"/>
      <c r="I93" s="113"/>
      <c r="J93" s="113"/>
      <c r="K93" s="113"/>
      <c r="L93" s="113"/>
      <c r="M93" s="113"/>
    </row>
    <row r="94" spans="6:13" s="114" customFormat="1" ht="15">
      <c r="F94" s="113"/>
      <c r="G94" s="113"/>
      <c r="H94" s="113"/>
      <c r="I94" s="113"/>
      <c r="J94" s="113"/>
      <c r="K94" s="113"/>
      <c r="L94" s="113"/>
      <c r="M94" s="113"/>
    </row>
    <row r="95" spans="6:13" s="114" customFormat="1" ht="15">
      <c r="F95" s="113"/>
      <c r="G95" s="113"/>
      <c r="H95" s="113"/>
      <c r="I95" s="113"/>
      <c r="J95" s="113"/>
      <c r="K95" s="113"/>
      <c r="L95" s="113"/>
      <c r="M95" s="113"/>
    </row>
    <row r="96" spans="2:13" s="114" customFormat="1" ht="18">
      <c r="B96" s="146" t="s">
        <v>187</v>
      </c>
      <c r="C96" s="146" t="s">
        <v>238</v>
      </c>
      <c r="D96" s="146" t="s">
        <v>189</v>
      </c>
      <c r="E96" s="147" t="s">
        <v>190</v>
      </c>
      <c r="F96" s="113"/>
      <c r="G96" s="113"/>
      <c r="H96" s="113"/>
      <c r="I96" s="113"/>
      <c r="J96" s="113"/>
      <c r="K96" s="113"/>
      <c r="L96" s="113"/>
      <c r="M96" s="113"/>
    </row>
    <row r="97" spans="2:13" s="114" customFormat="1" ht="15">
      <c r="B97" s="509" t="s">
        <v>297</v>
      </c>
      <c r="C97" s="183" t="s">
        <v>298</v>
      </c>
      <c r="D97" s="147" t="s">
        <v>97</v>
      </c>
      <c r="E97" s="260">
        <v>14900</v>
      </c>
      <c r="F97" s="113"/>
      <c r="G97" s="113"/>
      <c r="H97" s="113"/>
      <c r="I97" s="113"/>
      <c r="J97" s="113"/>
      <c r="K97" s="113"/>
      <c r="L97" s="113"/>
      <c r="M97" s="113"/>
    </row>
    <row r="98" spans="2:13" s="114" customFormat="1" ht="15">
      <c r="B98" s="509"/>
      <c r="C98" s="183" t="s">
        <v>299</v>
      </c>
      <c r="D98" s="147" t="s">
        <v>97</v>
      </c>
      <c r="E98" s="260">
        <v>6320</v>
      </c>
      <c r="F98" s="113"/>
      <c r="G98" s="113"/>
      <c r="H98" s="113"/>
      <c r="I98" s="113"/>
      <c r="J98" s="113"/>
      <c r="K98" s="113"/>
      <c r="L98" s="113"/>
      <c r="M98" s="113"/>
    </row>
    <row r="99" spans="2:13" s="114" customFormat="1" ht="15">
      <c r="B99" s="509"/>
      <c r="C99" s="183" t="s">
        <v>300</v>
      </c>
      <c r="D99" s="147" t="s">
        <v>97</v>
      </c>
      <c r="E99" s="260">
        <v>756</v>
      </c>
      <c r="F99" s="113"/>
      <c r="G99" s="113"/>
      <c r="H99" s="113"/>
      <c r="I99" s="113"/>
      <c r="J99" s="113"/>
      <c r="K99" s="113"/>
      <c r="L99" s="113"/>
      <c r="M99" s="113"/>
    </row>
    <row r="100" spans="2:13" s="114" customFormat="1" ht="15">
      <c r="B100" s="509"/>
      <c r="C100" s="183" t="s">
        <v>301</v>
      </c>
      <c r="D100" s="147" t="s">
        <v>97</v>
      </c>
      <c r="E100" s="260">
        <v>350</v>
      </c>
      <c r="F100" s="113"/>
      <c r="G100" s="113"/>
      <c r="H100" s="113"/>
      <c r="I100" s="113"/>
      <c r="J100" s="113"/>
      <c r="K100" s="113"/>
      <c r="L100" s="113"/>
      <c r="M100" s="113"/>
    </row>
    <row r="101" spans="2:13" s="114" customFormat="1" ht="15">
      <c r="B101" s="509"/>
      <c r="C101" s="183" t="s">
        <v>302</v>
      </c>
      <c r="D101" s="147" t="s">
        <v>97</v>
      </c>
      <c r="E101" s="260">
        <v>708</v>
      </c>
      <c r="F101" s="113"/>
      <c r="G101" s="113"/>
      <c r="H101" s="113"/>
      <c r="I101" s="113"/>
      <c r="J101" s="113"/>
      <c r="K101" s="113"/>
      <c r="L101" s="113"/>
      <c r="M101" s="113"/>
    </row>
    <row r="102" spans="2:13" s="114" customFormat="1" ht="15">
      <c r="B102" s="509"/>
      <c r="C102" s="183" t="s">
        <v>303</v>
      </c>
      <c r="D102" s="147" t="s">
        <v>97</v>
      </c>
      <c r="E102" s="260">
        <v>659</v>
      </c>
      <c r="F102" s="113"/>
      <c r="G102" s="113"/>
      <c r="H102" s="113"/>
      <c r="I102" s="113"/>
      <c r="J102" s="113"/>
      <c r="K102" s="113"/>
      <c r="L102" s="113"/>
      <c r="M102" s="113"/>
    </row>
    <row r="103" spans="2:13" s="114" customFormat="1" ht="15">
      <c r="B103" s="509"/>
      <c r="C103" s="183" t="s">
        <v>304</v>
      </c>
      <c r="D103" s="147" t="s">
        <v>97</v>
      </c>
      <c r="E103" s="260">
        <v>359</v>
      </c>
      <c r="F103" s="113"/>
      <c r="G103" s="113"/>
      <c r="H103" s="113"/>
      <c r="I103" s="113"/>
      <c r="J103" s="113"/>
      <c r="K103" s="113"/>
      <c r="L103" s="113"/>
      <c r="M103" s="113"/>
    </row>
    <row r="104" spans="2:13" s="114" customFormat="1" ht="15">
      <c r="B104" s="509"/>
      <c r="C104" s="183" t="s">
        <v>305</v>
      </c>
      <c r="D104" s="147" t="s">
        <v>97</v>
      </c>
      <c r="E104" s="260">
        <v>575</v>
      </c>
      <c r="F104" s="113"/>
      <c r="G104" s="113"/>
      <c r="H104" s="113"/>
      <c r="I104" s="113"/>
      <c r="J104" s="113"/>
      <c r="K104" s="113"/>
      <c r="L104" s="113"/>
      <c r="M104" s="113"/>
    </row>
    <row r="105" spans="2:13" s="114" customFormat="1" ht="15">
      <c r="B105" s="509"/>
      <c r="C105" s="183" t="s">
        <v>306</v>
      </c>
      <c r="D105" s="147" t="s">
        <v>97</v>
      </c>
      <c r="E105" s="260">
        <v>580</v>
      </c>
      <c r="F105" s="113"/>
      <c r="G105" s="113"/>
      <c r="H105" s="113"/>
      <c r="I105" s="113"/>
      <c r="J105" s="113"/>
      <c r="K105" s="113"/>
      <c r="L105" s="113"/>
      <c r="M105" s="113"/>
    </row>
    <row r="106" spans="2:13" s="114" customFormat="1" ht="15">
      <c r="B106" s="509"/>
      <c r="C106" s="183" t="s">
        <v>307</v>
      </c>
      <c r="D106" s="147" t="s">
        <v>97</v>
      </c>
      <c r="E106" s="260">
        <v>110</v>
      </c>
      <c r="F106" s="113"/>
      <c r="G106" s="113"/>
      <c r="H106" s="113"/>
      <c r="I106" s="113"/>
      <c r="J106" s="113"/>
      <c r="K106" s="113"/>
      <c r="L106" s="113"/>
      <c r="M106" s="113"/>
    </row>
    <row r="107" spans="2:13" s="114" customFormat="1" ht="15">
      <c r="B107" s="509"/>
      <c r="C107" s="183" t="s">
        <v>308</v>
      </c>
      <c r="D107" s="147" t="s">
        <v>97</v>
      </c>
      <c r="E107" s="260">
        <v>297</v>
      </c>
      <c r="F107" s="113"/>
      <c r="G107" s="113"/>
      <c r="H107" s="113"/>
      <c r="I107" s="113"/>
      <c r="J107" s="113"/>
      <c r="K107" s="113"/>
      <c r="L107" s="113"/>
      <c r="M107" s="113"/>
    </row>
    <row r="108" spans="2:13" s="114" customFormat="1" ht="15">
      <c r="B108" s="509"/>
      <c r="C108" s="183" t="s">
        <v>309</v>
      </c>
      <c r="D108" s="147" t="s">
        <v>97</v>
      </c>
      <c r="E108" s="260">
        <v>59</v>
      </c>
      <c r="F108" s="113"/>
      <c r="G108" s="113"/>
      <c r="H108" s="113"/>
      <c r="I108" s="113"/>
      <c r="J108" s="113"/>
      <c r="K108" s="113"/>
      <c r="L108" s="113"/>
      <c r="M108" s="113"/>
    </row>
    <row r="109" spans="2:13" s="114" customFormat="1" ht="15">
      <c r="B109" s="509"/>
      <c r="C109" s="183" t="s">
        <v>310</v>
      </c>
      <c r="D109" s="147" t="s">
        <v>97</v>
      </c>
      <c r="E109" s="260">
        <v>1870</v>
      </c>
      <c r="F109" s="113"/>
      <c r="G109" s="113"/>
      <c r="H109" s="113"/>
      <c r="I109" s="113"/>
      <c r="J109" s="113"/>
      <c r="K109" s="113"/>
      <c r="L109" s="113"/>
      <c r="M109" s="113"/>
    </row>
    <row r="110" spans="2:13" s="114" customFormat="1" ht="15">
      <c r="B110" s="509"/>
      <c r="C110" s="183" t="s">
        <v>311</v>
      </c>
      <c r="D110" s="147" t="s">
        <v>97</v>
      </c>
      <c r="E110" s="260">
        <v>2800</v>
      </c>
      <c r="F110" s="113"/>
      <c r="G110" s="113"/>
      <c r="H110" s="113"/>
      <c r="I110" s="113"/>
      <c r="J110" s="113"/>
      <c r="K110" s="113"/>
      <c r="L110" s="113"/>
      <c r="M110" s="113"/>
    </row>
    <row r="111" spans="2:13" s="114" customFormat="1" ht="15">
      <c r="B111" s="509"/>
      <c r="C111" s="183" t="s">
        <v>312</v>
      </c>
      <c r="D111" s="147" t="s">
        <v>97</v>
      </c>
      <c r="E111" s="260">
        <v>1500</v>
      </c>
      <c r="F111" s="113"/>
      <c r="G111" s="113"/>
      <c r="H111" s="113"/>
      <c r="I111" s="113"/>
      <c r="J111" s="113"/>
      <c r="K111" s="113"/>
      <c r="L111" s="113"/>
      <c r="M111" s="113"/>
    </row>
    <row r="112" spans="6:13" s="114" customFormat="1" ht="15">
      <c r="F112" s="113"/>
      <c r="G112" s="113"/>
      <c r="H112" s="113"/>
      <c r="I112" s="113"/>
      <c r="J112" s="113"/>
      <c r="K112" s="113"/>
      <c r="L112" s="113"/>
      <c r="M112" s="113"/>
    </row>
    <row r="113" spans="6:13" s="114" customFormat="1" ht="15">
      <c r="F113" s="113"/>
      <c r="G113" s="113"/>
      <c r="H113" s="113"/>
      <c r="I113" s="113"/>
      <c r="J113" s="113"/>
      <c r="K113" s="113"/>
      <c r="L113" s="113"/>
      <c r="M113" s="113"/>
    </row>
    <row r="114" spans="6:13" s="114" customFormat="1" ht="15">
      <c r="F114" s="113"/>
      <c r="G114" s="113"/>
      <c r="H114" s="113"/>
      <c r="I114" s="113"/>
      <c r="J114" s="113"/>
      <c r="K114" s="113"/>
      <c r="L114" s="113"/>
      <c r="M114" s="113"/>
    </row>
    <row r="115" spans="2:13" s="114" customFormat="1" ht="18">
      <c r="B115" s="146" t="s">
        <v>187</v>
      </c>
      <c r="C115" s="146" t="s">
        <v>238</v>
      </c>
      <c r="D115" s="146" t="s">
        <v>189</v>
      </c>
      <c r="E115" s="147" t="s">
        <v>190</v>
      </c>
      <c r="F115" s="113"/>
      <c r="G115" s="113"/>
      <c r="H115" s="113"/>
      <c r="I115" s="113"/>
      <c r="J115" s="113"/>
      <c r="K115" s="113"/>
      <c r="L115" s="113"/>
      <c r="M115" s="113"/>
    </row>
    <row r="116" spans="2:13" s="114" customFormat="1" ht="15">
      <c r="B116" s="509" t="s">
        <v>313</v>
      </c>
      <c r="C116" s="183" t="s">
        <v>329</v>
      </c>
      <c r="D116" s="147" t="s">
        <v>97</v>
      </c>
      <c r="E116" s="260">
        <v>10300</v>
      </c>
      <c r="F116" s="113"/>
      <c r="G116" s="113"/>
      <c r="H116" s="113"/>
      <c r="I116" s="113"/>
      <c r="J116" s="113"/>
      <c r="K116" s="113"/>
      <c r="L116" s="113"/>
      <c r="M116" s="113"/>
    </row>
    <row r="117" spans="2:13" s="114" customFormat="1" ht="15">
      <c r="B117" s="509"/>
      <c r="C117" s="183" t="s">
        <v>330</v>
      </c>
      <c r="D117" s="147" t="s">
        <v>97</v>
      </c>
      <c r="E117" s="182">
        <v>1</v>
      </c>
      <c r="F117" s="113"/>
      <c r="G117" s="113"/>
      <c r="H117" s="113"/>
      <c r="I117" s="113"/>
      <c r="J117" s="113"/>
      <c r="K117" s="113"/>
      <c r="L117" s="113"/>
      <c r="M117" s="113"/>
    </row>
    <row r="118" spans="2:13" s="114" customFormat="1" ht="15">
      <c r="B118" s="509"/>
      <c r="C118" s="183" t="s">
        <v>331</v>
      </c>
      <c r="D118" s="147" t="s">
        <v>97</v>
      </c>
      <c r="E118" s="182">
        <v>8.7</v>
      </c>
      <c r="F118" s="113"/>
      <c r="G118" s="113"/>
      <c r="H118" s="113"/>
      <c r="I118" s="113"/>
      <c r="J118" s="113"/>
      <c r="K118" s="113"/>
      <c r="L118" s="113"/>
      <c r="M118" s="113"/>
    </row>
    <row r="119" spans="2:13" s="114" customFormat="1" ht="15">
      <c r="B119" s="509"/>
      <c r="C119" s="183" t="s">
        <v>332</v>
      </c>
      <c r="D119" s="147" t="s">
        <v>97</v>
      </c>
      <c r="E119" s="182">
        <v>13</v>
      </c>
      <c r="F119" s="113"/>
      <c r="G119" s="113"/>
      <c r="H119" s="113"/>
      <c r="I119" s="113"/>
      <c r="J119" s="113"/>
      <c r="K119" s="113"/>
      <c r="L119" s="113"/>
      <c r="M119" s="113"/>
    </row>
    <row r="120" spans="2:13" s="114" customFormat="1" ht="15">
      <c r="B120" s="509"/>
      <c r="C120" s="183" t="s">
        <v>314</v>
      </c>
      <c r="D120" s="147" t="s">
        <v>97</v>
      </c>
      <c r="E120" s="182">
        <v>3.3</v>
      </c>
      <c r="F120" s="113"/>
      <c r="G120" s="113"/>
      <c r="H120" s="113"/>
      <c r="I120" s="113"/>
      <c r="J120" s="113"/>
      <c r="K120" s="113"/>
      <c r="L120" s="113"/>
      <c r="M120" s="113"/>
    </row>
    <row r="121" spans="2:13" s="114" customFormat="1" ht="15">
      <c r="B121" s="509"/>
      <c r="C121" s="183" t="s">
        <v>315</v>
      </c>
      <c r="D121" s="147" t="s">
        <v>97</v>
      </c>
      <c r="E121" s="182">
        <v>3</v>
      </c>
      <c r="F121" s="113"/>
      <c r="G121" s="113"/>
      <c r="H121" s="113"/>
      <c r="I121" s="113"/>
      <c r="J121" s="113"/>
      <c r="K121" s="113"/>
      <c r="L121" s="113"/>
      <c r="M121" s="113"/>
    </row>
    <row r="122" spans="2:13" s="114" customFormat="1" ht="15">
      <c r="B122" s="509"/>
      <c r="C122" s="183" t="s">
        <v>333</v>
      </c>
      <c r="D122" s="147" t="s">
        <v>97</v>
      </c>
      <c r="E122" s="260" t="s">
        <v>657</v>
      </c>
      <c r="F122" s="113"/>
      <c r="G122" s="113"/>
      <c r="H122" s="113"/>
      <c r="I122" s="113"/>
      <c r="J122" s="113"/>
      <c r="K122" s="113"/>
      <c r="L122" s="113"/>
      <c r="M122" s="113"/>
    </row>
    <row r="123" spans="2:13" s="114" customFormat="1" ht="15">
      <c r="B123" s="509"/>
      <c r="C123" s="183" t="s">
        <v>334</v>
      </c>
      <c r="D123" s="147" t="s">
        <v>97</v>
      </c>
      <c r="E123" s="260" t="s">
        <v>657</v>
      </c>
      <c r="F123" s="113"/>
      <c r="G123" s="113"/>
      <c r="H123" s="113"/>
      <c r="I123" s="113"/>
      <c r="J123" s="113"/>
      <c r="K123" s="113"/>
      <c r="L123" s="113"/>
      <c r="M123" s="113"/>
    </row>
    <row r="124" spans="6:13" s="114" customFormat="1" ht="15">
      <c r="F124" s="113"/>
      <c r="G124" s="113"/>
      <c r="H124" s="113"/>
      <c r="I124" s="113"/>
      <c r="J124" s="113"/>
      <c r="K124" s="113"/>
      <c r="L124" s="113"/>
      <c r="M124" s="113"/>
    </row>
    <row r="125" spans="6:13" s="114" customFormat="1" ht="15">
      <c r="F125" s="113"/>
      <c r="G125" s="113"/>
      <c r="H125" s="113"/>
      <c r="I125" s="113"/>
      <c r="J125" s="113"/>
      <c r="K125" s="113"/>
      <c r="L125" s="113"/>
      <c r="M125" s="113"/>
    </row>
    <row r="126" spans="6:13" s="114" customFormat="1" ht="15">
      <c r="F126" s="113"/>
      <c r="G126" s="113"/>
      <c r="H126" s="113"/>
      <c r="I126" s="113"/>
      <c r="J126" s="113"/>
      <c r="K126" s="113"/>
      <c r="L126" s="113"/>
      <c r="M126" s="113"/>
    </row>
    <row r="127" spans="2:13" s="114" customFormat="1" ht="18">
      <c r="B127" s="146" t="s">
        <v>187</v>
      </c>
      <c r="C127" s="146" t="s">
        <v>238</v>
      </c>
      <c r="D127" s="146" t="s">
        <v>189</v>
      </c>
      <c r="E127" s="147" t="s">
        <v>190</v>
      </c>
      <c r="F127" s="113"/>
      <c r="G127" s="113"/>
      <c r="H127" s="113"/>
      <c r="I127" s="113"/>
      <c r="J127" s="113"/>
      <c r="K127" s="113"/>
      <c r="L127" s="113"/>
      <c r="M127" s="113"/>
    </row>
    <row r="128" spans="2:13" s="114" customFormat="1" ht="15">
      <c r="B128" s="509" t="s">
        <v>316</v>
      </c>
      <c r="C128" s="183" t="s">
        <v>317</v>
      </c>
      <c r="D128" s="147" t="s">
        <v>97</v>
      </c>
      <c r="E128" s="260">
        <v>1943</v>
      </c>
      <c r="F128" s="113"/>
      <c r="G128" s="113"/>
      <c r="H128" s="113"/>
      <c r="I128" s="113"/>
      <c r="J128" s="113"/>
      <c r="K128" s="113"/>
      <c r="L128" s="113"/>
      <c r="M128" s="113"/>
    </row>
    <row r="129" spans="2:13" s="114" customFormat="1" ht="15">
      <c r="B129" s="509"/>
      <c r="C129" s="183" t="s">
        <v>318</v>
      </c>
      <c r="D129" s="147" t="s">
        <v>97</v>
      </c>
      <c r="E129" s="260">
        <v>1585</v>
      </c>
      <c r="F129" s="113"/>
      <c r="G129" s="113"/>
      <c r="H129" s="113"/>
      <c r="I129" s="113"/>
      <c r="J129" s="113"/>
      <c r="K129" s="113"/>
      <c r="L129" s="113"/>
      <c r="M129" s="113"/>
    </row>
    <row r="130" spans="2:13" s="114" customFormat="1" ht="15">
      <c r="B130" s="509"/>
      <c r="C130" s="183" t="s">
        <v>319</v>
      </c>
      <c r="D130" s="147" t="s">
        <v>97</v>
      </c>
      <c r="E130" s="260">
        <v>4657</v>
      </c>
      <c r="F130" s="113"/>
      <c r="G130" s="113"/>
      <c r="H130" s="113"/>
      <c r="I130" s="113"/>
      <c r="J130" s="113"/>
      <c r="K130" s="113"/>
      <c r="L130" s="113"/>
      <c r="M130" s="113"/>
    </row>
    <row r="131" spans="2:13" s="114" customFormat="1" ht="15">
      <c r="B131" s="113"/>
      <c r="C131" s="113"/>
      <c r="D131" s="113"/>
      <c r="E131" s="113"/>
      <c r="F131" s="113"/>
      <c r="G131" s="113"/>
      <c r="H131" s="113"/>
      <c r="I131" s="113"/>
      <c r="J131" s="113"/>
      <c r="K131" s="113"/>
      <c r="L131" s="113"/>
      <c r="M131" s="113"/>
    </row>
    <row r="132" spans="2:13" s="152" customFormat="1" ht="15">
      <c r="B132" s="300" t="s">
        <v>120</v>
      </c>
      <c r="C132" s="134"/>
      <c r="D132" s="134"/>
      <c r="E132" s="134"/>
      <c r="F132" s="134"/>
      <c r="G132" s="134"/>
      <c r="H132" s="134"/>
      <c r="I132" s="134"/>
      <c r="J132" s="134"/>
      <c r="K132" s="134"/>
      <c r="L132" s="134"/>
      <c r="M132" s="134"/>
    </row>
    <row r="133" spans="2:13" s="152" customFormat="1" ht="22.5" customHeight="1">
      <c r="B133" s="513" t="s">
        <v>72</v>
      </c>
      <c r="C133" s="513"/>
      <c r="D133" s="513"/>
      <c r="E133" s="513"/>
      <c r="F133" s="513"/>
      <c r="G133" s="513"/>
      <c r="H133" s="513"/>
      <c r="I133" s="513"/>
      <c r="J133" s="513"/>
      <c r="K133" s="513"/>
      <c r="L133" s="513"/>
      <c r="M133" s="161"/>
    </row>
    <row r="134" spans="2:13" s="152" customFormat="1" ht="26.25" customHeight="1">
      <c r="B134" s="514" t="s">
        <v>153</v>
      </c>
      <c r="C134" s="514"/>
      <c r="D134" s="514"/>
      <c r="E134" s="514"/>
      <c r="F134" s="514"/>
      <c r="G134" s="514"/>
      <c r="H134" s="514"/>
      <c r="I134" s="514"/>
      <c r="J134" s="514"/>
      <c r="K134" s="514"/>
      <c r="L134" s="514"/>
      <c r="M134" s="514"/>
    </row>
    <row r="135" spans="2:13" s="152" customFormat="1" ht="14.25">
      <c r="B135" s="513" t="s">
        <v>154</v>
      </c>
      <c r="C135" s="513"/>
      <c r="D135" s="513"/>
      <c r="E135" s="513"/>
      <c r="F135" s="513"/>
      <c r="G135" s="513"/>
      <c r="H135" s="513"/>
      <c r="I135" s="513"/>
      <c r="J135" s="513"/>
      <c r="K135" s="513"/>
      <c r="L135" s="513"/>
      <c r="M135" s="161"/>
    </row>
    <row r="136" spans="2:13" s="152" customFormat="1" ht="21" customHeight="1">
      <c r="B136" s="514" t="s">
        <v>155</v>
      </c>
      <c r="C136" s="514"/>
      <c r="D136" s="514"/>
      <c r="E136" s="514"/>
      <c r="F136" s="514"/>
      <c r="G136" s="514"/>
      <c r="H136" s="514"/>
      <c r="I136" s="514"/>
      <c r="J136" s="514"/>
      <c r="K136" s="514"/>
      <c r="L136" s="514"/>
      <c r="M136" s="161"/>
    </row>
    <row r="137" spans="2:13" s="152" customFormat="1" ht="14.25">
      <c r="B137" s="477" t="s">
        <v>640</v>
      </c>
      <c r="C137" s="477"/>
      <c r="D137" s="477"/>
      <c r="E137" s="477"/>
      <c r="F137" s="477"/>
      <c r="G137" s="477"/>
      <c r="H137" s="477"/>
      <c r="I137" s="477"/>
      <c r="J137" s="477"/>
      <c r="K137" s="477"/>
      <c r="L137" s="477"/>
      <c r="M137" s="477"/>
    </row>
    <row r="138" spans="2:13" s="152" customFormat="1" ht="14.25">
      <c r="B138" s="161"/>
      <c r="C138" s="161"/>
      <c r="D138" s="161"/>
      <c r="E138" s="161"/>
      <c r="F138" s="161"/>
      <c r="G138" s="161"/>
      <c r="H138" s="161"/>
      <c r="I138" s="161"/>
      <c r="J138" s="161"/>
      <c r="K138" s="161"/>
      <c r="L138" s="161"/>
      <c r="M138" s="161"/>
    </row>
    <row r="139" spans="2:13" s="152" customFormat="1" ht="14.25">
      <c r="B139" s="161"/>
      <c r="C139" s="161"/>
      <c r="D139" s="161"/>
      <c r="E139" s="161"/>
      <c r="F139" s="161"/>
      <c r="G139" s="161"/>
      <c r="H139" s="161"/>
      <c r="I139" s="161"/>
      <c r="J139" s="161"/>
      <c r="K139" s="161"/>
      <c r="L139" s="161"/>
      <c r="M139" s="161"/>
    </row>
    <row r="140" s="152" customFormat="1" ht="14.25"/>
    <row r="141" s="152" customFormat="1" ht="14.25"/>
    <row r="142" s="152" customFormat="1" ht="14.25"/>
    <row r="143" s="152" customFormat="1" ht="14.25"/>
    <row r="144" s="152" customFormat="1" ht="14.25"/>
    <row r="145" s="152" customFormat="1" ht="14.25"/>
    <row r="146" s="152" customFormat="1" ht="14.25"/>
    <row r="147" s="152" customFormat="1" ht="14.25"/>
    <row r="148" s="152" customFormat="1" ht="14.25"/>
    <row r="149" s="152" customFormat="1" ht="14.25"/>
    <row r="150" s="152" customFormat="1" ht="14.25"/>
    <row r="151" s="152" customFormat="1" ht="14.25"/>
    <row r="152" s="152" customFormat="1" ht="14.25"/>
    <row r="153" s="152" customFormat="1" ht="14.25"/>
    <row r="154" s="152" customFormat="1" ht="14.25"/>
    <row r="155" s="152" customFormat="1" ht="14.25"/>
    <row r="156" s="152" customFormat="1" ht="14.25"/>
    <row r="157" s="152" customFormat="1" ht="14.25"/>
    <row r="158" s="152" customFormat="1" ht="14.25"/>
    <row r="159" s="152" customFormat="1" ht="14.25"/>
    <row r="160" s="152" customFormat="1" ht="14.25"/>
    <row r="161" s="152" customFormat="1" ht="14.25"/>
    <row r="162" s="152" customFormat="1" ht="14.25"/>
    <row r="163" s="152" customFormat="1" ht="14.25"/>
    <row r="164" s="152" customFormat="1" ht="14.25"/>
    <row r="165" s="152" customFormat="1" ht="14.25"/>
    <row r="166" s="152" customFormat="1" ht="14.25"/>
    <row r="167" s="152" customFormat="1" ht="14.25"/>
    <row r="168" s="152" customFormat="1" ht="14.25"/>
    <row r="169" s="152" customFormat="1" ht="14.25"/>
    <row r="170" s="152" customFormat="1" ht="14.25"/>
    <row r="171" s="152" customFormat="1" ht="14.25"/>
    <row r="172" s="152" customFormat="1" ht="14.25"/>
    <row r="173" s="152" customFormat="1" ht="14.25"/>
    <row r="174" s="152" customFormat="1" ht="14.25"/>
    <row r="175" s="152" customFormat="1" ht="14.25"/>
    <row r="176" s="152" customFormat="1" ht="14.25"/>
    <row r="177" s="152" customFormat="1" ht="14.25"/>
    <row r="178" s="152" customFormat="1" ht="14.25"/>
    <row r="179" s="152" customFormat="1" ht="14.25"/>
    <row r="180" s="152" customFormat="1" ht="14.25"/>
    <row r="181" s="152" customFormat="1" ht="14.25"/>
    <row r="182" s="152" customFormat="1" ht="14.25"/>
    <row r="183" s="152" customFormat="1" ht="14.25"/>
    <row r="184" s="152" customFormat="1" ht="14.25"/>
    <row r="185" s="152" customFormat="1" ht="14.25"/>
    <row r="186" s="152" customFormat="1" ht="14.25"/>
    <row r="187" s="152" customFormat="1" ht="14.25"/>
    <row r="188" s="152" customFormat="1" ht="14.25"/>
    <row r="189" s="152" customFormat="1" ht="14.25"/>
    <row r="190" s="152" customFormat="1" ht="14.25"/>
    <row r="191" s="152" customFormat="1" ht="14.25"/>
    <row r="192" s="152" customFormat="1" ht="14.25"/>
    <row r="193" s="152" customFormat="1" ht="14.25"/>
    <row r="194" s="152" customFormat="1" ht="14.25"/>
    <row r="195" s="152" customFormat="1" ht="14.25"/>
    <row r="196" s="152" customFormat="1" ht="14.25"/>
    <row r="197" s="152" customFormat="1" ht="14.25"/>
    <row r="198" s="152" customFormat="1" ht="14.25"/>
    <row r="199" s="152" customFormat="1" ht="14.25"/>
    <row r="200" s="152" customFormat="1" ht="14.25"/>
    <row r="201" s="152" customFormat="1" ht="14.25"/>
    <row r="202" s="152" customFormat="1" ht="14.25"/>
    <row r="203" s="152" customFormat="1" ht="14.25"/>
    <row r="204" s="152" customFormat="1" ht="14.25"/>
    <row r="205" s="152" customFormat="1" ht="14.25"/>
    <row r="206" s="152" customFormat="1" ht="14.25"/>
    <row r="207" s="152" customFormat="1" ht="14.25"/>
    <row r="208" s="152" customFormat="1" ht="14.25"/>
    <row r="209" s="152" customFormat="1" ht="14.25"/>
    <row r="210" s="152" customFormat="1" ht="14.25"/>
    <row r="211" s="152" customFormat="1" ht="14.25"/>
  </sheetData>
  <sheetProtection/>
  <mergeCells count="22">
    <mergeCell ref="B116:B123"/>
    <mergeCell ref="A1:F1"/>
    <mergeCell ref="B8:M8"/>
    <mergeCell ref="B9:M9"/>
    <mergeCell ref="B10:L10"/>
    <mergeCell ref="B11:L11"/>
    <mergeCell ref="B89:B92"/>
    <mergeCell ref="B52:B60"/>
    <mergeCell ref="B65:B84"/>
    <mergeCell ref="B12:L12"/>
    <mergeCell ref="B13:L13"/>
    <mergeCell ref="A2:F2"/>
    <mergeCell ref="B14:L14"/>
    <mergeCell ref="B15:L15"/>
    <mergeCell ref="B97:B111"/>
    <mergeCell ref="B18:B47"/>
    <mergeCell ref="B137:M137"/>
    <mergeCell ref="B135:L135"/>
    <mergeCell ref="B136:L136"/>
    <mergeCell ref="B134:M134"/>
    <mergeCell ref="B133:L133"/>
    <mergeCell ref="B128:B130"/>
  </mergeCells>
  <hyperlinks>
    <hyperlink ref="F133" r:id="rId1" display="Further guidance on how to calculate refrigerant leakage is provided in Defra’s 'Environmental reporting guidelines'."/>
    <hyperlink ref="B134:M134" r:id="rId2" display="Further guidance on how to calculate refrigerant leakage is provided in Defra’s 'Environmental reporting guidelines'."/>
    <hyperlink ref="A3" location="Index!A1" display="Index"/>
  </hyperlinks>
  <printOptions/>
  <pageMargins left="0.7" right="0.7" top="0.75" bottom="0.75" header="0.3" footer="0.3"/>
  <pageSetup fitToHeight="0" fitToWidth="1" horizontalDpi="600" verticalDpi="600" orientation="landscape" paperSize="9" scale="67" r:id="rId5"/>
  <legacyDrawing r:id="rId4"/>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BC118"/>
  <sheetViews>
    <sheetView zoomScale="98" zoomScaleNormal="98" zoomScalePageLayoutView="0" workbookViewId="0" topLeftCell="A1">
      <pane xSplit="1" ySplit="3" topLeftCell="B58"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152" bestFit="1" customWidth="1"/>
    <col min="2" max="2" width="23.421875" style="0" customWidth="1"/>
    <col min="3" max="3" width="18.00390625" style="0" customWidth="1"/>
    <col min="4" max="4" width="8.421875" style="0" customWidth="1"/>
    <col min="5" max="6" width="13.28125" style="0" customWidth="1"/>
    <col min="7" max="7" width="17.57421875" style="0" bestFit="1" customWidth="1"/>
    <col min="8" max="16" width="13.28125" style="0" customWidth="1"/>
    <col min="17" max="17" width="17.140625" style="152" customWidth="1"/>
    <col min="18" max="20" width="15.8515625" style="152" customWidth="1"/>
    <col min="21" max="21" width="17.140625" style="152" customWidth="1"/>
    <col min="22" max="24" width="15.8515625" style="152" customWidth="1"/>
    <col min="25" max="25" width="17.140625" style="152" customWidth="1"/>
    <col min="26" max="28" width="15.8515625" style="152" customWidth="1"/>
    <col min="29" max="29" width="14.140625" style="0" customWidth="1"/>
    <col min="30" max="30" width="16.00390625" style="0" customWidth="1"/>
    <col min="31" max="31" width="15.7109375" style="0" customWidth="1"/>
    <col min="32" max="32" width="16.28125" style="0" customWidth="1"/>
    <col min="33" max="33" width="13.140625" style="0" customWidth="1"/>
    <col min="34" max="34" width="15.57421875" style="0" customWidth="1"/>
    <col min="35" max="35" width="17.28125" style="0" customWidth="1"/>
    <col min="36" max="36" width="13.28125" style="0" customWidth="1"/>
  </cols>
  <sheetData>
    <row r="1" spans="1:28" s="137" customFormat="1" ht="11.25">
      <c r="A1" s="448" t="str">
        <f>Introduction!$A$1</f>
        <v>UK Government GHG Conversion Factors for Company Reporting</v>
      </c>
      <c r="B1" s="448"/>
      <c r="C1" s="448"/>
      <c r="D1" s="448"/>
      <c r="E1" s="448"/>
      <c r="F1" s="448"/>
      <c r="G1" s="156"/>
      <c r="H1" s="156"/>
      <c r="I1" s="156"/>
      <c r="J1" s="156"/>
      <c r="K1" s="156"/>
      <c r="L1" s="156"/>
      <c r="M1" s="156"/>
      <c r="N1" s="156"/>
      <c r="O1" s="156"/>
      <c r="P1" s="156"/>
      <c r="Q1" s="156"/>
      <c r="R1" s="156"/>
      <c r="S1" s="156"/>
      <c r="T1" s="156"/>
      <c r="U1" s="156"/>
      <c r="V1" s="156"/>
      <c r="W1" s="156"/>
      <c r="X1" s="156"/>
      <c r="Y1" s="156"/>
      <c r="Z1" s="156"/>
      <c r="AA1" s="156"/>
      <c r="AB1" s="156"/>
    </row>
    <row r="2" spans="1:55" s="136" customFormat="1" ht="21">
      <c r="A2" s="442" t="str">
        <f ca="1">MID(CELL("filename",$B$2),FIND("]",CELL("filename",$B$2))+1,256)</f>
        <v>Passenger vehicles</v>
      </c>
      <c r="B2" s="442"/>
      <c r="C2" s="442"/>
      <c r="D2" s="442"/>
      <c r="E2" s="442"/>
      <c r="F2" s="442"/>
      <c r="G2" s="191"/>
      <c r="H2" s="191"/>
      <c r="I2" s="191"/>
      <c r="J2" s="191"/>
      <c r="K2" s="191"/>
      <c r="L2" s="191"/>
      <c r="M2" s="191"/>
      <c r="N2" s="191"/>
      <c r="O2" s="191"/>
      <c r="P2" s="191"/>
      <c r="Q2" s="191"/>
      <c r="R2" s="191"/>
      <c r="S2" s="191"/>
      <c r="T2" s="191"/>
      <c r="U2" s="191"/>
      <c r="V2" s="191"/>
      <c r="W2" s="191"/>
      <c r="X2" s="191"/>
      <c r="Y2" s="191"/>
      <c r="Z2" s="191"/>
      <c r="AA2" s="191"/>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row>
    <row r="3" spans="1:55" s="132" customFormat="1" ht="15">
      <c r="A3" s="139" t="s">
        <v>184</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row>
    <row r="4" spans="1:55" s="140" customFormat="1" ht="7.5" thickBot="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row>
    <row r="5" spans="2:55" ht="26.25" thickTop="1">
      <c r="B5" s="88" t="s">
        <v>12</v>
      </c>
      <c r="C5" s="42" t="s">
        <v>117</v>
      </c>
      <c r="D5" s="88" t="s">
        <v>142</v>
      </c>
      <c r="E5" s="55">
        <f>Introduction!$C$5</f>
        <v>43312</v>
      </c>
      <c r="F5" s="102" t="s">
        <v>173</v>
      </c>
      <c r="G5" s="55" t="str">
        <f>Introduction!E5</f>
        <v>Standard Set</v>
      </c>
      <c r="H5" s="152"/>
      <c r="I5" s="152"/>
      <c r="J5" s="152"/>
      <c r="K5" s="152"/>
      <c r="L5" s="152"/>
      <c r="M5" s="152"/>
      <c r="N5" s="152"/>
      <c r="O5" s="152"/>
      <c r="P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row>
    <row r="6" spans="2:55" ht="26.25" thickBot="1">
      <c r="B6" s="77" t="s">
        <v>135</v>
      </c>
      <c r="C6" s="26" t="s">
        <v>96</v>
      </c>
      <c r="D6" s="77" t="s">
        <v>33</v>
      </c>
      <c r="E6" s="38">
        <f>Introduction!C6</f>
        <v>1</v>
      </c>
      <c r="F6" s="93" t="s">
        <v>20</v>
      </c>
      <c r="G6" s="121">
        <f>UpdateYear</f>
        <v>2017</v>
      </c>
      <c r="H6" s="152"/>
      <c r="I6" s="152"/>
      <c r="J6" s="152"/>
      <c r="K6" s="152"/>
      <c r="L6" s="152"/>
      <c r="M6" s="152"/>
      <c r="N6" s="152"/>
      <c r="O6" s="152"/>
      <c r="P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row>
    <row r="7" spans="2:55" ht="16.5" thickBot="1" thickTop="1">
      <c r="B7" s="152"/>
      <c r="C7" s="152"/>
      <c r="D7" s="152"/>
      <c r="E7" s="152"/>
      <c r="F7" s="152"/>
      <c r="G7" s="152"/>
      <c r="H7" s="152"/>
      <c r="I7" s="152"/>
      <c r="J7" s="152"/>
      <c r="K7" s="152"/>
      <c r="L7" s="152"/>
      <c r="M7" s="152"/>
      <c r="N7" s="152"/>
      <c r="O7" s="152"/>
      <c r="P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row>
    <row r="8" spans="2:55" ht="35.25" customHeight="1" thickBot="1" thickTop="1">
      <c r="B8" s="517" t="s">
        <v>568</v>
      </c>
      <c r="C8" s="518"/>
      <c r="D8" s="518"/>
      <c r="E8" s="518"/>
      <c r="F8" s="518"/>
      <c r="G8" s="518"/>
      <c r="H8" s="518"/>
      <c r="I8" s="518"/>
      <c r="J8" s="518"/>
      <c r="K8" s="518"/>
      <c r="L8" s="518"/>
      <c r="M8" s="519"/>
      <c r="N8" s="51"/>
      <c r="O8" s="28"/>
      <c r="P8" s="28"/>
      <c r="Q8" s="28"/>
      <c r="R8" s="28"/>
      <c r="S8" s="28"/>
      <c r="T8" s="28"/>
      <c r="U8" s="28"/>
      <c r="V8" s="28"/>
      <c r="W8" s="28"/>
      <c r="X8" s="28"/>
      <c r="Y8" s="28"/>
      <c r="Z8" s="28"/>
      <c r="AA8" s="28"/>
      <c r="AB8" s="28"/>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row>
    <row r="9" spans="2:55" ht="15.75" thickTop="1">
      <c r="B9" s="194"/>
      <c r="C9" s="194"/>
      <c r="D9" s="194"/>
      <c r="E9" s="194"/>
      <c r="F9" s="194"/>
      <c r="G9" s="194"/>
      <c r="H9" s="194"/>
      <c r="I9" s="194"/>
      <c r="J9" s="194"/>
      <c r="K9" s="194"/>
      <c r="L9" s="194"/>
      <c r="M9" s="194"/>
      <c r="N9" s="197"/>
      <c r="O9" s="197"/>
      <c r="P9" s="197"/>
      <c r="Q9" s="28"/>
      <c r="R9" s="28"/>
      <c r="S9" s="28"/>
      <c r="T9" s="28"/>
      <c r="U9" s="28"/>
      <c r="V9" s="28"/>
      <c r="W9" s="28"/>
      <c r="X9" s="28"/>
      <c r="Y9" s="28"/>
      <c r="Z9" s="28"/>
      <c r="AA9" s="28"/>
      <c r="AB9" s="28"/>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row>
    <row r="10" spans="1:55" s="111" customFormat="1" ht="15.75" customHeight="1">
      <c r="A10" s="191"/>
      <c r="B10" s="493" t="s">
        <v>174</v>
      </c>
      <c r="C10" s="493"/>
      <c r="D10" s="493"/>
      <c r="E10" s="493"/>
      <c r="F10" s="493"/>
      <c r="G10" s="493"/>
      <c r="H10" s="493"/>
      <c r="I10" s="493"/>
      <c r="J10" s="493"/>
      <c r="K10" s="493"/>
      <c r="L10" s="493"/>
      <c r="M10" s="493"/>
      <c r="N10" s="43"/>
      <c r="O10" s="191"/>
      <c r="P10" s="191"/>
      <c r="Q10" s="191"/>
      <c r="R10" s="191"/>
      <c r="S10" s="191"/>
      <c r="T10" s="191"/>
      <c r="U10" s="191"/>
      <c r="V10" s="191"/>
      <c r="W10" s="191"/>
      <c r="X10" s="191"/>
      <c r="Y10" s="191"/>
      <c r="Z10" s="191"/>
      <c r="AA10" s="191"/>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row>
    <row r="11" spans="1:55" s="111" customFormat="1" ht="17.25" customHeight="1">
      <c r="A11" s="191"/>
      <c r="B11" s="520" t="s">
        <v>762</v>
      </c>
      <c r="C11" s="520"/>
      <c r="D11" s="520"/>
      <c r="E11" s="520"/>
      <c r="F11" s="520"/>
      <c r="G11" s="520"/>
      <c r="H11" s="520"/>
      <c r="I11" s="521"/>
      <c r="J11" s="521"/>
      <c r="K11" s="521"/>
      <c r="L11" s="521"/>
      <c r="M11" s="521"/>
      <c r="N11" s="43"/>
      <c r="O11" s="191"/>
      <c r="P11" s="191"/>
      <c r="Q11" s="191"/>
      <c r="R11" s="191"/>
      <c r="S11" s="191"/>
      <c r="T11" s="191"/>
      <c r="U11" s="191"/>
      <c r="V11" s="191"/>
      <c r="W11" s="191"/>
      <c r="X11" s="191"/>
      <c r="Y11" s="191"/>
      <c r="Z11" s="191"/>
      <c r="AA11" s="191"/>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row>
    <row r="12" spans="1:55" s="111" customFormat="1" ht="40.5" customHeight="1">
      <c r="A12" s="191"/>
      <c r="B12" s="522" t="s">
        <v>642</v>
      </c>
      <c r="C12" s="440"/>
      <c r="D12" s="440"/>
      <c r="E12" s="440"/>
      <c r="F12" s="440"/>
      <c r="G12" s="440"/>
      <c r="H12" s="440"/>
      <c r="I12" s="523"/>
      <c r="J12" s="523"/>
      <c r="K12" s="523"/>
      <c r="L12" s="523"/>
      <c r="M12" s="523"/>
      <c r="N12" s="15"/>
      <c r="O12" s="191"/>
      <c r="P12" s="191"/>
      <c r="Q12" s="191"/>
      <c r="R12" s="191"/>
      <c r="S12" s="191"/>
      <c r="T12" s="191"/>
      <c r="U12" s="191"/>
      <c r="V12" s="191"/>
      <c r="W12" s="191"/>
      <c r="X12" s="191"/>
      <c r="Y12" s="191"/>
      <c r="Z12" s="191"/>
      <c r="AA12" s="191"/>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row>
    <row r="13" spans="1:55" s="111" customFormat="1" ht="23.25" customHeight="1">
      <c r="A13" s="191"/>
      <c r="B13" s="432" t="s">
        <v>562</v>
      </c>
      <c r="C13" s="432"/>
      <c r="D13" s="432"/>
      <c r="E13" s="432"/>
      <c r="F13" s="432"/>
      <c r="G13" s="432"/>
      <c r="H13" s="432"/>
      <c r="I13" s="432"/>
      <c r="J13" s="432"/>
      <c r="K13" s="432"/>
      <c r="L13" s="432"/>
      <c r="M13" s="432"/>
      <c r="N13" s="15"/>
      <c r="O13" s="191" t="s">
        <v>666</v>
      </c>
      <c r="P13" s="191"/>
      <c r="Q13" s="191"/>
      <c r="R13" s="191"/>
      <c r="S13" s="191"/>
      <c r="T13" s="191"/>
      <c r="U13" s="191"/>
      <c r="V13" s="191"/>
      <c r="W13" s="191"/>
      <c r="X13" s="191"/>
      <c r="Y13" s="191"/>
      <c r="Z13" s="191"/>
      <c r="AA13" s="191"/>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row>
    <row r="14" spans="1:55" s="111" customFormat="1" ht="35.25" customHeight="1">
      <c r="A14" s="191"/>
      <c r="B14" s="440" t="s">
        <v>641</v>
      </c>
      <c r="C14" s="440"/>
      <c r="D14" s="440"/>
      <c r="E14" s="440"/>
      <c r="F14" s="440"/>
      <c r="G14" s="440"/>
      <c r="H14" s="440"/>
      <c r="I14" s="440"/>
      <c r="J14" s="440"/>
      <c r="K14" s="440"/>
      <c r="L14" s="440"/>
      <c r="M14" s="440"/>
      <c r="N14" s="15"/>
      <c r="O14" s="432"/>
      <c r="P14" s="432"/>
      <c r="Q14" s="432"/>
      <c r="R14" s="432"/>
      <c r="S14" s="432"/>
      <c r="T14" s="432"/>
      <c r="U14" s="432"/>
      <c r="V14" s="432"/>
      <c r="W14" s="432"/>
      <c r="X14" s="432"/>
      <c r="Y14" s="432"/>
      <c r="Z14" s="432"/>
      <c r="AA14" s="191"/>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row>
    <row r="15" spans="1:55" s="307" customFormat="1" ht="48" customHeight="1">
      <c r="A15" s="306"/>
      <c r="B15" s="532" t="s">
        <v>749</v>
      </c>
      <c r="C15" s="532"/>
      <c r="D15" s="532"/>
      <c r="E15" s="532"/>
      <c r="F15" s="532"/>
      <c r="G15" s="532"/>
      <c r="H15" s="532"/>
      <c r="I15" s="533"/>
      <c r="J15" s="533"/>
      <c r="K15" s="533"/>
      <c r="L15" s="533"/>
      <c r="M15" s="533"/>
      <c r="N15" s="15"/>
      <c r="O15" s="304"/>
      <c r="P15" s="304"/>
      <c r="Q15" s="304"/>
      <c r="R15" s="304"/>
      <c r="S15" s="304"/>
      <c r="T15" s="304"/>
      <c r="U15" s="304"/>
      <c r="V15" s="304"/>
      <c r="W15" s="304"/>
      <c r="X15" s="304"/>
      <c r="Y15" s="304"/>
      <c r="Z15" s="304"/>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row>
    <row r="16" spans="1:44" s="325" customFormat="1" ht="25.5" customHeight="1">
      <c r="A16" s="326"/>
      <c r="B16" s="544" t="s">
        <v>761</v>
      </c>
      <c r="C16" s="544"/>
      <c r="D16" s="544"/>
      <c r="E16" s="544"/>
      <c r="F16" s="544"/>
      <c r="G16" s="544"/>
      <c r="H16" s="544"/>
      <c r="I16" s="544"/>
      <c r="J16" s="544"/>
      <c r="K16" s="544"/>
      <c r="L16" s="544"/>
      <c r="M16" s="544"/>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row>
    <row r="17" spans="1:55" s="111" customFormat="1" ht="15.75">
      <c r="A17" s="191"/>
      <c r="B17" s="524" t="s">
        <v>156</v>
      </c>
      <c r="C17" s="524"/>
      <c r="D17" s="524"/>
      <c r="E17" s="524"/>
      <c r="F17" s="524"/>
      <c r="G17" s="524"/>
      <c r="H17" s="524"/>
      <c r="I17" s="525"/>
      <c r="J17" s="525"/>
      <c r="K17" s="525"/>
      <c r="L17" s="525"/>
      <c r="M17" s="525"/>
      <c r="N17" s="43"/>
      <c r="O17" s="191"/>
      <c r="P17" s="191"/>
      <c r="Q17" s="191"/>
      <c r="R17" s="191"/>
      <c r="S17" s="191"/>
      <c r="T17" s="191"/>
      <c r="U17" s="191"/>
      <c r="V17" s="191"/>
      <c r="W17" s="191"/>
      <c r="X17" s="191"/>
      <c r="Y17" s="191"/>
      <c r="Z17" s="191"/>
      <c r="AA17" s="191"/>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row>
    <row r="18" spans="1:55" s="111" customFormat="1" ht="15">
      <c r="A18" s="191"/>
      <c r="B18" s="435" t="s">
        <v>525</v>
      </c>
      <c r="C18" s="435"/>
      <c r="D18" s="435"/>
      <c r="E18" s="435"/>
      <c r="F18" s="435"/>
      <c r="G18" s="435"/>
      <c r="H18" s="435"/>
      <c r="I18" s="527"/>
      <c r="J18" s="527"/>
      <c r="K18" s="527"/>
      <c r="L18" s="527"/>
      <c r="M18" s="527"/>
      <c r="N18" s="43"/>
      <c r="O18" s="191"/>
      <c r="P18" s="191"/>
      <c r="Q18" s="191"/>
      <c r="R18" s="191"/>
      <c r="S18" s="191"/>
      <c r="T18" s="191"/>
      <c r="U18" s="191"/>
      <c r="V18" s="191"/>
      <c r="W18" s="191"/>
      <c r="X18" s="191"/>
      <c r="Y18" s="191"/>
      <c r="Z18" s="191"/>
      <c r="AA18" s="191"/>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row>
    <row r="19" spans="2:55" s="191" customFormat="1" ht="36.75" customHeight="1">
      <c r="B19" s="435" t="s">
        <v>569</v>
      </c>
      <c r="C19" s="435"/>
      <c r="D19" s="435"/>
      <c r="E19" s="435"/>
      <c r="F19" s="435"/>
      <c r="G19" s="435"/>
      <c r="H19" s="435"/>
      <c r="I19" s="527"/>
      <c r="J19" s="527"/>
      <c r="K19" s="527"/>
      <c r="L19" s="527"/>
      <c r="M19" s="527"/>
      <c r="N19" s="43"/>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row>
    <row r="20" spans="2:55" s="191" customFormat="1" ht="18" customHeight="1">
      <c r="B20" s="435" t="s">
        <v>691</v>
      </c>
      <c r="C20" s="435"/>
      <c r="D20" s="435"/>
      <c r="E20" s="435"/>
      <c r="F20" s="435"/>
      <c r="G20" s="435"/>
      <c r="H20" s="435"/>
      <c r="I20" s="527"/>
      <c r="J20" s="527"/>
      <c r="K20" s="527"/>
      <c r="L20" s="527"/>
      <c r="M20" s="527"/>
      <c r="N20" s="43"/>
      <c r="P20" s="269"/>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6"/>
      <c r="BC20" s="306"/>
    </row>
    <row r="21" spans="2:55" s="191" customFormat="1" ht="21" customHeight="1">
      <c r="B21" s="435" t="s">
        <v>38</v>
      </c>
      <c r="C21" s="435"/>
      <c r="D21" s="435"/>
      <c r="E21" s="435"/>
      <c r="F21" s="435"/>
      <c r="G21" s="435"/>
      <c r="H21" s="435"/>
      <c r="I21" s="527"/>
      <c r="J21" s="527"/>
      <c r="K21" s="527"/>
      <c r="L21" s="527"/>
      <c r="M21" s="527"/>
      <c r="N21" s="43"/>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row>
    <row r="22" spans="5:24" s="114" customFormat="1" ht="15">
      <c r="E22" s="529" t="s">
        <v>335</v>
      </c>
      <c r="F22" s="529"/>
      <c r="G22" s="529"/>
      <c r="H22" s="529"/>
      <c r="I22" s="529" t="s">
        <v>336</v>
      </c>
      <c r="J22" s="529"/>
      <c r="K22" s="529"/>
      <c r="L22" s="529"/>
      <c r="M22" s="529" t="s">
        <v>337</v>
      </c>
      <c r="N22" s="529"/>
      <c r="O22" s="529"/>
      <c r="P22" s="529"/>
      <c r="Q22" s="531" t="s">
        <v>689</v>
      </c>
      <c r="R22" s="531"/>
      <c r="S22" s="531"/>
      <c r="T22" s="531"/>
      <c r="U22" s="531" t="s">
        <v>690</v>
      </c>
      <c r="V22" s="531"/>
      <c r="W22" s="531"/>
      <c r="X22" s="531"/>
    </row>
    <row r="23" spans="2:24" s="114" customFormat="1" ht="18">
      <c r="B23" s="146" t="s">
        <v>187</v>
      </c>
      <c r="C23" s="146" t="s">
        <v>237</v>
      </c>
      <c r="D23" s="146" t="s">
        <v>189</v>
      </c>
      <c r="E23" s="147" t="s">
        <v>190</v>
      </c>
      <c r="F23" s="147" t="s">
        <v>191</v>
      </c>
      <c r="G23" s="147" t="s">
        <v>192</v>
      </c>
      <c r="H23" s="147" t="s">
        <v>193</v>
      </c>
      <c r="I23" s="147" t="s">
        <v>190</v>
      </c>
      <c r="J23" s="147" t="s">
        <v>191</v>
      </c>
      <c r="K23" s="147" t="s">
        <v>192</v>
      </c>
      <c r="L23" s="147" t="s">
        <v>193</v>
      </c>
      <c r="M23" s="147" t="s">
        <v>190</v>
      </c>
      <c r="N23" s="147" t="s">
        <v>191</v>
      </c>
      <c r="O23" s="147" t="s">
        <v>192</v>
      </c>
      <c r="P23" s="147" t="s">
        <v>193</v>
      </c>
      <c r="Q23" s="312" t="s">
        <v>190</v>
      </c>
      <c r="R23" s="312" t="s">
        <v>191</v>
      </c>
      <c r="S23" s="312" t="s">
        <v>192</v>
      </c>
      <c r="T23" s="312" t="s">
        <v>193</v>
      </c>
      <c r="U23" s="312" t="s">
        <v>190</v>
      </c>
      <c r="V23" s="312" t="s">
        <v>191</v>
      </c>
      <c r="W23" s="312" t="s">
        <v>192</v>
      </c>
      <c r="X23" s="312" t="s">
        <v>193</v>
      </c>
    </row>
    <row r="24" spans="2:24" s="114" customFormat="1" ht="15">
      <c r="B24" s="509" t="s">
        <v>338</v>
      </c>
      <c r="C24" s="509" t="s">
        <v>339</v>
      </c>
      <c r="D24" s="147" t="s">
        <v>129</v>
      </c>
      <c r="E24" s="258">
        <v>0.11016</v>
      </c>
      <c r="F24" s="258">
        <v>0.10829</v>
      </c>
      <c r="G24" s="258">
        <v>1E-05</v>
      </c>
      <c r="H24" s="258">
        <v>0.00186</v>
      </c>
      <c r="I24" s="258">
        <v>0.14162</v>
      </c>
      <c r="J24" s="258">
        <v>0.14079</v>
      </c>
      <c r="K24" s="258">
        <v>0.00036</v>
      </c>
      <c r="L24" s="258">
        <v>0.00047</v>
      </c>
      <c r="M24" s="258">
        <v>0.14133</v>
      </c>
      <c r="N24" s="258">
        <v>0.1405</v>
      </c>
      <c r="O24" s="258">
        <v>0.00035</v>
      </c>
      <c r="P24" s="258">
        <v>0.00048</v>
      </c>
      <c r="Q24" s="354"/>
      <c r="R24" s="354"/>
      <c r="S24" s="354"/>
      <c r="T24" s="354"/>
      <c r="U24" s="261">
        <v>0</v>
      </c>
      <c r="V24" s="261">
        <v>0</v>
      </c>
      <c r="W24" s="261">
        <v>0</v>
      </c>
      <c r="X24" s="261">
        <v>0</v>
      </c>
    </row>
    <row r="25" spans="2:24" s="114" customFormat="1" ht="15">
      <c r="B25" s="509"/>
      <c r="C25" s="509"/>
      <c r="D25" s="147" t="s">
        <v>340</v>
      </c>
      <c r="E25" s="258">
        <v>0.17729999999999999</v>
      </c>
      <c r="F25" s="258">
        <v>0.17428</v>
      </c>
      <c r="G25" s="258">
        <v>2E-05</v>
      </c>
      <c r="H25" s="258">
        <v>0.003</v>
      </c>
      <c r="I25" s="258">
        <v>0.22788999999999998</v>
      </c>
      <c r="J25" s="258">
        <v>0.22657</v>
      </c>
      <c r="K25" s="258">
        <v>0.00057</v>
      </c>
      <c r="L25" s="258">
        <v>0.00075</v>
      </c>
      <c r="M25" s="258">
        <v>0.22745999999999997</v>
      </c>
      <c r="N25" s="258">
        <v>0.22612</v>
      </c>
      <c r="O25" s="258">
        <v>0.00057</v>
      </c>
      <c r="P25" s="258">
        <v>0.00077</v>
      </c>
      <c r="Q25" s="354"/>
      <c r="R25" s="354"/>
      <c r="S25" s="354"/>
      <c r="T25" s="354"/>
      <c r="U25" s="261">
        <v>0</v>
      </c>
      <c r="V25" s="261">
        <v>0</v>
      </c>
      <c r="W25" s="261">
        <v>0</v>
      </c>
      <c r="X25" s="261">
        <v>0</v>
      </c>
    </row>
    <row r="26" spans="2:24" s="114" customFormat="1" ht="15">
      <c r="B26" s="509"/>
      <c r="C26" s="509" t="s">
        <v>341</v>
      </c>
      <c r="D26" s="147" t="s">
        <v>129</v>
      </c>
      <c r="E26" s="258">
        <v>0.13778</v>
      </c>
      <c r="F26" s="258">
        <v>0.13591</v>
      </c>
      <c r="G26" s="258">
        <v>1E-05</v>
      </c>
      <c r="H26" s="258">
        <v>0.00186</v>
      </c>
      <c r="I26" s="258">
        <v>0.15867</v>
      </c>
      <c r="J26" s="258">
        <v>0.15784</v>
      </c>
      <c r="K26" s="258">
        <v>0.00036</v>
      </c>
      <c r="L26" s="258">
        <v>0.00047</v>
      </c>
      <c r="M26" s="258">
        <v>0.15548</v>
      </c>
      <c r="N26" s="258">
        <v>0.1545</v>
      </c>
      <c r="O26" s="258">
        <v>0.0003</v>
      </c>
      <c r="P26" s="258">
        <v>0.00068</v>
      </c>
      <c r="Q26" s="261">
        <v>0.02294</v>
      </c>
      <c r="R26" s="261">
        <v>0.02283</v>
      </c>
      <c r="S26" s="261">
        <v>7E-05</v>
      </c>
      <c r="T26" s="261">
        <v>4E-05</v>
      </c>
      <c r="U26" s="261">
        <v>0</v>
      </c>
      <c r="V26" s="261">
        <v>0</v>
      </c>
      <c r="W26" s="261">
        <v>0</v>
      </c>
      <c r="X26" s="261">
        <v>0</v>
      </c>
    </row>
    <row r="27" spans="2:24" s="114" customFormat="1" ht="15">
      <c r="B27" s="509"/>
      <c r="C27" s="509"/>
      <c r="D27" s="147" t="s">
        <v>340</v>
      </c>
      <c r="E27" s="258">
        <v>0.22174</v>
      </c>
      <c r="F27" s="258">
        <v>0.21872</v>
      </c>
      <c r="G27" s="258">
        <v>2E-05</v>
      </c>
      <c r="H27" s="258">
        <v>0.003</v>
      </c>
      <c r="I27" s="258">
        <v>0.25533</v>
      </c>
      <c r="J27" s="258">
        <v>0.25401</v>
      </c>
      <c r="K27" s="258">
        <v>0.00057</v>
      </c>
      <c r="L27" s="258">
        <v>0.00075</v>
      </c>
      <c r="M27" s="258">
        <v>0.25023</v>
      </c>
      <c r="N27" s="258">
        <v>0.24865</v>
      </c>
      <c r="O27" s="258">
        <v>0.00049</v>
      </c>
      <c r="P27" s="258">
        <v>0.00109</v>
      </c>
      <c r="Q27" s="261">
        <v>0.03691835136</v>
      </c>
      <c r="R27" s="261">
        <v>0.03674132352</v>
      </c>
      <c r="S27" s="261">
        <v>0.00011265408</v>
      </c>
      <c r="T27" s="261">
        <v>6.437376000000001E-05</v>
      </c>
      <c r="U27" s="261">
        <v>0</v>
      </c>
      <c r="V27" s="261">
        <v>0</v>
      </c>
      <c r="W27" s="261">
        <v>0</v>
      </c>
      <c r="X27" s="261">
        <v>0</v>
      </c>
    </row>
    <row r="28" spans="2:24" s="114" customFormat="1" ht="15">
      <c r="B28" s="509"/>
      <c r="C28" s="509" t="s">
        <v>342</v>
      </c>
      <c r="D28" s="147" t="s">
        <v>129</v>
      </c>
      <c r="E28" s="258">
        <v>0.15143</v>
      </c>
      <c r="F28" s="258">
        <v>0.14956</v>
      </c>
      <c r="G28" s="258">
        <v>1E-05</v>
      </c>
      <c r="H28" s="258">
        <v>0.00186</v>
      </c>
      <c r="I28" s="258">
        <v>0.18481</v>
      </c>
      <c r="J28" s="258">
        <v>0.18398</v>
      </c>
      <c r="K28" s="258">
        <v>0.00036</v>
      </c>
      <c r="L28" s="258">
        <v>0.00047</v>
      </c>
      <c r="M28" s="258">
        <v>0.16844</v>
      </c>
      <c r="N28" s="258">
        <v>0.1671</v>
      </c>
      <c r="O28" s="258">
        <v>0.00019</v>
      </c>
      <c r="P28" s="258">
        <v>0.00115</v>
      </c>
      <c r="Q28" s="261">
        <v>0.06905</v>
      </c>
      <c r="R28" s="261">
        <v>0.06872</v>
      </c>
      <c r="S28" s="261">
        <v>0.00022</v>
      </c>
      <c r="T28" s="261">
        <v>0.00011</v>
      </c>
      <c r="U28" s="261">
        <v>0</v>
      </c>
      <c r="V28" s="261">
        <v>0</v>
      </c>
      <c r="W28" s="261">
        <v>0</v>
      </c>
      <c r="X28" s="261">
        <v>0</v>
      </c>
    </row>
    <row r="29" spans="2:24" s="114" customFormat="1" ht="15">
      <c r="B29" s="509"/>
      <c r="C29" s="509"/>
      <c r="D29" s="147" t="s">
        <v>340</v>
      </c>
      <c r="E29" s="258">
        <v>0.24370999999999998</v>
      </c>
      <c r="F29" s="258">
        <v>0.24069</v>
      </c>
      <c r="G29" s="258">
        <v>2E-05</v>
      </c>
      <c r="H29" s="258">
        <v>0.003</v>
      </c>
      <c r="I29" s="258">
        <v>0.29741</v>
      </c>
      <c r="J29" s="258">
        <v>0.29609</v>
      </c>
      <c r="K29" s="258">
        <v>0.00057</v>
      </c>
      <c r="L29" s="258">
        <v>0.00075</v>
      </c>
      <c r="M29" s="258">
        <v>0.27106</v>
      </c>
      <c r="N29" s="258">
        <v>0.26891</v>
      </c>
      <c r="O29" s="258">
        <v>0.0003</v>
      </c>
      <c r="P29" s="258">
        <v>0.00185</v>
      </c>
      <c r="Q29" s="261">
        <v>0.11112520320000001</v>
      </c>
      <c r="R29" s="261">
        <v>0.11059411968000002</v>
      </c>
      <c r="S29" s="261">
        <v>0.00035405568000000003</v>
      </c>
      <c r="T29" s="261">
        <v>0.00017702784000000002</v>
      </c>
      <c r="U29" s="261">
        <v>0</v>
      </c>
      <c r="V29" s="261">
        <v>0</v>
      </c>
      <c r="W29" s="261">
        <v>0</v>
      </c>
      <c r="X29" s="261">
        <v>0</v>
      </c>
    </row>
    <row r="30" spans="2:24" s="114" customFormat="1" ht="15">
      <c r="B30" s="509"/>
      <c r="C30" s="509" t="s">
        <v>343</v>
      </c>
      <c r="D30" s="147" t="s">
        <v>129</v>
      </c>
      <c r="E30" s="258">
        <v>0.16901000000000002</v>
      </c>
      <c r="F30" s="258">
        <v>0.16714</v>
      </c>
      <c r="G30" s="258">
        <v>1E-05</v>
      </c>
      <c r="H30" s="258">
        <v>0.00186</v>
      </c>
      <c r="I30" s="258">
        <v>0.21059</v>
      </c>
      <c r="J30" s="258">
        <v>0.20976</v>
      </c>
      <c r="K30" s="258">
        <v>0.00036</v>
      </c>
      <c r="L30" s="258">
        <v>0.00047</v>
      </c>
      <c r="M30" s="258">
        <v>0.18022</v>
      </c>
      <c r="N30" s="258">
        <v>0.17863</v>
      </c>
      <c r="O30" s="258">
        <v>0.0001</v>
      </c>
      <c r="P30" s="258">
        <v>0.00149</v>
      </c>
      <c r="Q30" s="261">
        <v>0.05867</v>
      </c>
      <c r="R30" s="261">
        <v>0.05836</v>
      </c>
      <c r="S30" s="261">
        <v>0.00016</v>
      </c>
      <c r="T30" s="261">
        <v>0.00015</v>
      </c>
      <c r="U30" s="261">
        <v>0</v>
      </c>
      <c r="V30" s="261">
        <v>0</v>
      </c>
      <c r="W30" s="261">
        <v>0</v>
      </c>
      <c r="X30" s="261">
        <v>0</v>
      </c>
    </row>
    <row r="31" spans="2:24" s="114" customFormat="1" ht="15">
      <c r="B31" s="509"/>
      <c r="C31" s="509"/>
      <c r="D31" s="147" t="s">
        <v>340</v>
      </c>
      <c r="E31" s="258">
        <v>0.272</v>
      </c>
      <c r="F31" s="258">
        <v>0.26898</v>
      </c>
      <c r="G31" s="258">
        <v>2E-05</v>
      </c>
      <c r="H31" s="258">
        <v>0.003</v>
      </c>
      <c r="I31" s="258">
        <v>0.33888999999999997</v>
      </c>
      <c r="J31" s="258">
        <v>0.33757</v>
      </c>
      <c r="K31" s="258">
        <v>0.00057</v>
      </c>
      <c r="L31" s="258">
        <v>0.00075</v>
      </c>
      <c r="M31" s="258">
        <v>0.29004</v>
      </c>
      <c r="N31" s="258">
        <v>0.28748</v>
      </c>
      <c r="O31" s="258">
        <v>0.00017</v>
      </c>
      <c r="P31" s="258">
        <v>0.00239</v>
      </c>
      <c r="Q31" s="261">
        <v>0.09442021248</v>
      </c>
      <c r="R31" s="261">
        <v>0.09392131584</v>
      </c>
      <c r="S31" s="261">
        <v>0.00025749504000000006</v>
      </c>
      <c r="T31" s="261">
        <v>0.0002414016</v>
      </c>
      <c r="U31" s="261">
        <v>0</v>
      </c>
      <c r="V31" s="261">
        <v>0</v>
      </c>
      <c r="W31" s="261">
        <v>0</v>
      </c>
      <c r="X31" s="261">
        <v>0</v>
      </c>
    </row>
    <row r="32" spans="2:24" s="114" customFormat="1" ht="15">
      <c r="B32" s="509"/>
      <c r="C32" s="509" t="s">
        <v>344</v>
      </c>
      <c r="D32" s="147" t="s">
        <v>129</v>
      </c>
      <c r="E32" s="258">
        <v>0.18515</v>
      </c>
      <c r="F32" s="258">
        <v>0.18328</v>
      </c>
      <c r="G32" s="258">
        <v>1E-05</v>
      </c>
      <c r="H32" s="258">
        <v>0.00186</v>
      </c>
      <c r="I32" s="258">
        <v>0.24112</v>
      </c>
      <c r="J32" s="258">
        <v>0.24029</v>
      </c>
      <c r="K32" s="258">
        <v>0.00036</v>
      </c>
      <c r="L32" s="258">
        <v>0.00047</v>
      </c>
      <c r="M32" s="258">
        <v>0.20021999999999998</v>
      </c>
      <c r="N32" s="258">
        <v>0.19863</v>
      </c>
      <c r="O32" s="258">
        <v>0.0001</v>
      </c>
      <c r="P32" s="258">
        <v>0.00149</v>
      </c>
      <c r="Q32" s="354"/>
      <c r="R32" s="354"/>
      <c r="S32" s="354"/>
      <c r="T32" s="354"/>
      <c r="U32" s="261">
        <v>0</v>
      </c>
      <c r="V32" s="261">
        <v>0</v>
      </c>
      <c r="W32" s="261">
        <v>0</v>
      </c>
      <c r="X32" s="261">
        <v>0</v>
      </c>
    </row>
    <row r="33" spans="2:24" s="114" customFormat="1" ht="15">
      <c r="B33" s="509"/>
      <c r="C33" s="509"/>
      <c r="D33" s="147" t="s">
        <v>340</v>
      </c>
      <c r="E33" s="258">
        <v>0.29798</v>
      </c>
      <c r="F33" s="258">
        <v>0.29496</v>
      </c>
      <c r="G33" s="258">
        <v>2E-05</v>
      </c>
      <c r="H33" s="258">
        <v>0.003</v>
      </c>
      <c r="I33" s="258">
        <v>0.38802</v>
      </c>
      <c r="J33" s="258">
        <v>0.3867</v>
      </c>
      <c r="K33" s="258">
        <v>0.00057</v>
      </c>
      <c r="L33" s="258">
        <v>0.00075</v>
      </c>
      <c r="M33" s="258">
        <v>0.32222</v>
      </c>
      <c r="N33" s="258">
        <v>0.31966</v>
      </c>
      <c r="O33" s="258">
        <v>0.00017</v>
      </c>
      <c r="P33" s="258">
        <v>0.00239</v>
      </c>
      <c r="Q33" s="354"/>
      <c r="R33" s="354"/>
      <c r="S33" s="354"/>
      <c r="T33" s="354"/>
      <c r="U33" s="261">
        <v>0</v>
      </c>
      <c r="V33" s="261">
        <v>0</v>
      </c>
      <c r="W33" s="261">
        <v>0</v>
      </c>
      <c r="X33" s="261">
        <v>0</v>
      </c>
    </row>
    <row r="34" spans="2:24" s="114" customFormat="1" ht="15">
      <c r="B34" s="509"/>
      <c r="C34" s="509" t="s">
        <v>345</v>
      </c>
      <c r="D34" s="147" t="s">
        <v>129</v>
      </c>
      <c r="E34" s="258">
        <v>0.22640000000000002</v>
      </c>
      <c r="F34" s="258">
        <v>0.22453</v>
      </c>
      <c r="G34" s="258">
        <v>1E-05</v>
      </c>
      <c r="H34" s="258">
        <v>0.00186</v>
      </c>
      <c r="I34" s="258">
        <v>0.33685000000000004</v>
      </c>
      <c r="J34" s="258">
        <v>0.33602</v>
      </c>
      <c r="K34" s="258">
        <v>0.00036</v>
      </c>
      <c r="L34" s="258">
        <v>0.00047</v>
      </c>
      <c r="M34" s="258">
        <v>0.28313</v>
      </c>
      <c r="N34" s="258">
        <v>0.28179</v>
      </c>
      <c r="O34" s="258">
        <v>0.00019</v>
      </c>
      <c r="P34" s="258">
        <v>0.00115</v>
      </c>
      <c r="Q34" s="261">
        <v>0.10765999999999999</v>
      </c>
      <c r="R34" s="261">
        <v>0.10714</v>
      </c>
      <c r="S34" s="261">
        <v>0.00034</v>
      </c>
      <c r="T34" s="261">
        <v>0.00018</v>
      </c>
      <c r="U34" s="261">
        <v>0</v>
      </c>
      <c r="V34" s="261">
        <v>0</v>
      </c>
      <c r="W34" s="261">
        <v>0</v>
      </c>
      <c r="X34" s="261">
        <v>0</v>
      </c>
    </row>
    <row r="35" spans="2:24" s="114" customFormat="1" ht="15">
      <c r="B35" s="509"/>
      <c r="C35" s="509"/>
      <c r="D35" s="147" t="s">
        <v>340</v>
      </c>
      <c r="E35" s="258">
        <v>0.36436</v>
      </c>
      <c r="F35" s="258">
        <v>0.36134</v>
      </c>
      <c r="G35" s="258">
        <v>2E-05</v>
      </c>
      <c r="H35" s="258">
        <v>0.003</v>
      </c>
      <c r="I35" s="258">
        <v>0.54209</v>
      </c>
      <c r="J35" s="258">
        <v>0.54077</v>
      </c>
      <c r="K35" s="258">
        <v>0.00057</v>
      </c>
      <c r="L35" s="258">
        <v>0.00075</v>
      </c>
      <c r="M35" s="258">
        <v>0.45564000000000004</v>
      </c>
      <c r="N35" s="258">
        <v>0.45349</v>
      </c>
      <c r="O35" s="258">
        <v>0.0003</v>
      </c>
      <c r="P35" s="258">
        <v>0.00185</v>
      </c>
      <c r="Q35" s="261">
        <v>0.17326197504</v>
      </c>
      <c r="R35" s="261">
        <v>0.17242511616</v>
      </c>
      <c r="S35" s="261">
        <v>0.0005471769600000001</v>
      </c>
      <c r="T35" s="261">
        <v>0.00028968192000000003</v>
      </c>
      <c r="U35" s="261">
        <v>0</v>
      </c>
      <c r="V35" s="261">
        <v>0</v>
      </c>
      <c r="W35" s="261">
        <v>0</v>
      </c>
      <c r="X35" s="261">
        <v>0</v>
      </c>
    </row>
    <row r="36" spans="2:24" s="114" customFormat="1" ht="15">
      <c r="B36" s="509"/>
      <c r="C36" s="509" t="s">
        <v>346</v>
      </c>
      <c r="D36" s="147" t="s">
        <v>129</v>
      </c>
      <c r="E36" s="258">
        <v>0.17539000000000002</v>
      </c>
      <c r="F36" s="258">
        <v>0.17352</v>
      </c>
      <c r="G36" s="258">
        <v>1E-05</v>
      </c>
      <c r="H36" s="258">
        <v>0.00186</v>
      </c>
      <c r="I36" s="258">
        <v>0.24620999999999998</v>
      </c>
      <c r="J36" s="258">
        <v>0.24538</v>
      </c>
      <c r="K36" s="258">
        <v>0.00036</v>
      </c>
      <c r="L36" s="258">
        <v>0.00047</v>
      </c>
      <c r="M36" s="258">
        <v>0.23482</v>
      </c>
      <c r="N36" s="258">
        <v>0.23383</v>
      </c>
      <c r="O36" s="258">
        <v>0.0003</v>
      </c>
      <c r="P36" s="258">
        <v>0.00069</v>
      </c>
      <c r="Q36" s="261">
        <v>0.08251</v>
      </c>
      <c r="R36" s="261">
        <v>0.08211</v>
      </c>
      <c r="S36" s="261">
        <v>0.00026</v>
      </c>
      <c r="T36" s="261">
        <v>0.00014</v>
      </c>
      <c r="U36" s="261">
        <v>0</v>
      </c>
      <c r="V36" s="261">
        <v>0</v>
      </c>
      <c r="W36" s="261">
        <v>0</v>
      </c>
      <c r="X36" s="261">
        <v>0</v>
      </c>
    </row>
    <row r="37" spans="2:24" s="114" customFormat="1" ht="15">
      <c r="B37" s="509"/>
      <c r="C37" s="509"/>
      <c r="D37" s="147" t="s">
        <v>340</v>
      </c>
      <c r="E37" s="258">
        <v>0.28228000000000003</v>
      </c>
      <c r="F37" s="258">
        <v>0.27926</v>
      </c>
      <c r="G37" s="258">
        <v>2E-05</v>
      </c>
      <c r="H37" s="258">
        <v>0.003</v>
      </c>
      <c r="I37" s="258">
        <v>0.39621999999999996</v>
      </c>
      <c r="J37" s="258">
        <v>0.3949</v>
      </c>
      <c r="K37" s="258">
        <v>0.00057</v>
      </c>
      <c r="L37" s="258">
        <v>0.00075</v>
      </c>
      <c r="M37" s="258">
        <v>0.37789999999999996</v>
      </c>
      <c r="N37" s="258">
        <v>0.37631</v>
      </c>
      <c r="O37" s="258">
        <v>0.00048</v>
      </c>
      <c r="P37" s="258">
        <v>0.00111</v>
      </c>
      <c r="Q37" s="261">
        <v>0.13278697344</v>
      </c>
      <c r="R37" s="261">
        <v>0.13214323584</v>
      </c>
      <c r="S37" s="261">
        <v>0.00041842944</v>
      </c>
      <c r="T37" s="261">
        <v>0.00022530816</v>
      </c>
      <c r="U37" s="261">
        <v>0</v>
      </c>
      <c r="V37" s="261">
        <v>0</v>
      </c>
      <c r="W37" s="261">
        <v>0</v>
      </c>
      <c r="X37" s="261">
        <v>0</v>
      </c>
    </row>
    <row r="38" spans="2:24" s="114" customFormat="1" ht="15">
      <c r="B38" s="509"/>
      <c r="C38" s="509" t="s">
        <v>347</v>
      </c>
      <c r="D38" s="147" t="s">
        <v>129</v>
      </c>
      <c r="E38" s="258">
        <v>0.21965</v>
      </c>
      <c r="F38" s="258">
        <v>0.21778</v>
      </c>
      <c r="G38" s="258">
        <v>1E-05</v>
      </c>
      <c r="H38" s="258">
        <v>0.00186</v>
      </c>
      <c r="I38" s="258">
        <v>0.25199000000000005</v>
      </c>
      <c r="J38" s="258">
        <v>0.25116</v>
      </c>
      <c r="K38" s="258">
        <v>0.00036</v>
      </c>
      <c r="L38" s="258">
        <v>0.00047</v>
      </c>
      <c r="M38" s="258">
        <v>0.22585999999999998</v>
      </c>
      <c r="N38" s="258">
        <v>0.22418</v>
      </c>
      <c r="O38" s="258">
        <v>8E-05</v>
      </c>
      <c r="P38" s="258">
        <v>0.0016</v>
      </c>
      <c r="Q38" s="261">
        <v>0.07365999999999999</v>
      </c>
      <c r="R38" s="261">
        <v>0.07331</v>
      </c>
      <c r="S38" s="261">
        <v>0.00023</v>
      </c>
      <c r="T38" s="261">
        <v>0.00012</v>
      </c>
      <c r="U38" s="261">
        <v>0</v>
      </c>
      <c r="V38" s="261">
        <v>0</v>
      </c>
      <c r="W38" s="261">
        <v>0</v>
      </c>
      <c r="X38" s="261">
        <v>0</v>
      </c>
    </row>
    <row r="39" spans="2:24" s="114" customFormat="1" ht="15">
      <c r="B39" s="509"/>
      <c r="C39" s="509"/>
      <c r="D39" s="147" t="s">
        <v>340</v>
      </c>
      <c r="E39" s="258">
        <v>0.35350000000000004</v>
      </c>
      <c r="F39" s="258">
        <v>0.35048</v>
      </c>
      <c r="G39" s="258">
        <v>2E-05</v>
      </c>
      <c r="H39" s="258">
        <v>0.003</v>
      </c>
      <c r="I39" s="258">
        <v>0.40552</v>
      </c>
      <c r="J39" s="258">
        <v>0.4042</v>
      </c>
      <c r="K39" s="258">
        <v>0.00057</v>
      </c>
      <c r="L39" s="258">
        <v>0.00075</v>
      </c>
      <c r="M39" s="258">
        <v>0.36348</v>
      </c>
      <c r="N39" s="258">
        <v>0.36078</v>
      </c>
      <c r="O39" s="258">
        <v>0.00013</v>
      </c>
      <c r="P39" s="258">
        <v>0.00257</v>
      </c>
      <c r="Q39" s="261">
        <v>0.11854427903999999</v>
      </c>
      <c r="R39" s="261">
        <v>0.11798100864000001</v>
      </c>
      <c r="S39" s="261">
        <v>0.00037014912</v>
      </c>
      <c r="T39" s="261">
        <v>0.00019312128000000003</v>
      </c>
      <c r="U39" s="261">
        <v>0</v>
      </c>
      <c r="V39" s="261">
        <v>0</v>
      </c>
      <c r="W39" s="261">
        <v>0</v>
      </c>
      <c r="X39" s="261">
        <v>0</v>
      </c>
    </row>
    <row r="40" spans="2:24" s="114" customFormat="1" ht="15">
      <c r="B40" s="509"/>
      <c r="C40" s="509" t="s">
        <v>348</v>
      </c>
      <c r="D40" s="147" t="s">
        <v>129</v>
      </c>
      <c r="E40" s="258">
        <v>0.18545</v>
      </c>
      <c r="F40" s="258">
        <v>0.18358</v>
      </c>
      <c r="G40" s="258">
        <v>1E-05</v>
      </c>
      <c r="H40" s="258">
        <v>0.00186</v>
      </c>
      <c r="I40" s="258">
        <v>0.20219</v>
      </c>
      <c r="J40" s="258">
        <v>0.20136</v>
      </c>
      <c r="K40" s="258">
        <v>0.00036</v>
      </c>
      <c r="L40" s="258">
        <v>0.00047</v>
      </c>
      <c r="M40" s="258">
        <v>0.19078</v>
      </c>
      <c r="N40" s="258">
        <v>0.18924</v>
      </c>
      <c r="O40" s="258">
        <v>0.00012</v>
      </c>
      <c r="P40" s="258">
        <v>0.00142</v>
      </c>
      <c r="Q40" s="354"/>
      <c r="R40" s="354"/>
      <c r="S40" s="354"/>
      <c r="T40" s="354"/>
      <c r="U40" s="261">
        <v>0</v>
      </c>
      <c r="V40" s="261">
        <v>0</v>
      </c>
      <c r="W40" s="261">
        <v>0</v>
      </c>
      <c r="X40" s="261">
        <v>0</v>
      </c>
    </row>
    <row r="41" spans="2:24" s="114" customFormat="1" ht="15">
      <c r="B41" s="509"/>
      <c r="C41" s="509"/>
      <c r="D41" s="147" t="s">
        <v>340</v>
      </c>
      <c r="E41" s="258">
        <v>0.29846</v>
      </c>
      <c r="F41" s="258">
        <v>0.29544</v>
      </c>
      <c r="G41" s="258">
        <v>2E-05</v>
      </c>
      <c r="H41" s="258">
        <v>0.003</v>
      </c>
      <c r="I41" s="258">
        <v>0.32538</v>
      </c>
      <c r="J41" s="258">
        <v>0.32406</v>
      </c>
      <c r="K41" s="258">
        <v>0.00057</v>
      </c>
      <c r="L41" s="258">
        <v>0.00075</v>
      </c>
      <c r="M41" s="258">
        <v>0.30702999999999997</v>
      </c>
      <c r="N41" s="258">
        <v>0.30455</v>
      </c>
      <c r="O41" s="258">
        <v>0.0002</v>
      </c>
      <c r="P41" s="258">
        <v>0.00228</v>
      </c>
      <c r="Q41" s="354"/>
      <c r="R41" s="354"/>
      <c r="S41" s="354"/>
      <c r="T41" s="354"/>
      <c r="U41" s="261">
        <v>0</v>
      </c>
      <c r="V41" s="261">
        <v>0</v>
      </c>
      <c r="W41" s="261">
        <v>0</v>
      </c>
      <c r="X41" s="261">
        <v>0</v>
      </c>
    </row>
    <row r="42" spans="17:20" s="114" customFormat="1" ht="15">
      <c r="Q42" s="271"/>
      <c r="R42" s="271"/>
      <c r="S42" s="271"/>
      <c r="T42" s="271"/>
    </row>
    <row r="43" spans="17:20" s="114" customFormat="1" ht="15">
      <c r="Q43" s="271"/>
      <c r="R43" s="271"/>
      <c r="S43" s="271"/>
      <c r="T43" s="271"/>
    </row>
    <row r="44" spans="5:36" s="114" customFormat="1" ht="15">
      <c r="E44" s="529" t="s">
        <v>335</v>
      </c>
      <c r="F44" s="529"/>
      <c r="G44" s="529"/>
      <c r="H44" s="529"/>
      <c r="I44" s="529" t="s">
        <v>336</v>
      </c>
      <c r="J44" s="529"/>
      <c r="K44" s="529"/>
      <c r="L44" s="529"/>
      <c r="M44" s="529" t="s">
        <v>349</v>
      </c>
      <c r="N44" s="529"/>
      <c r="O44" s="529"/>
      <c r="P44" s="529"/>
      <c r="Q44" s="530" t="s">
        <v>73</v>
      </c>
      <c r="R44" s="530"/>
      <c r="S44" s="530"/>
      <c r="T44" s="530"/>
      <c r="U44" s="529" t="s">
        <v>126</v>
      </c>
      <c r="V44" s="529"/>
      <c r="W44" s="529"/>
      <c r="X44" s="529"/>
      <c r="Y44" s="529" t="s">
        <v>337</v>
      </c>
      <c r="Z44" s="529"/>
      <c r="AA44" s="529"/>
      <c r="AB44" s="529"/>
      <c r="AC44" s="529" t="s">
        <v>689</v>
      </c>
      <c r="AD44" s="529"/>
      <c r="AE44" s="529"/>
      <c r="AF44" s="529"/>
      <c r="AG44" s="529" t="s">
        <v>690</v>
      </c>
      <c r="AH44" s="529"/>
      <c r="AI44" s="529"/>
      <c r="AJ44" s="529"/>
    </row>
    <row r="45" spans="2:36" s="114" customFormat="1" ht="18">
      <c r="B45" s="146" t="s">
        <v>187</v>
      </c>
      <c r="C45" s="146" t="s">
        <v>237</v>
      </c>
      <c r="D45" s="146" t="s">
        <v>189</v>
      </c>
      <c r="E45" s="147" t="s">
        <v>190</v>
      </c>
      <c r="F45" s="147" t="s">
        <v>191</v>
      </c>
      <c r="G45" s="147" t="s">
        <v>192</v>
      </c>
      <c r="H45" s="147" t="s">
        <v>193</v>
      </c>
      <c r="I45" s="147" t="s">
        <v>190</v>
      </c>
      <c r="J45" s="147" t="s">
        <v>191</v>
      </c>
      <c r="K45" s="147" t="s">
        <v>192</v>
      </c>
      <c r="L45" s="147" t="s">
        <v>193</v>
      </c>
      <c r="M45" s="147" t="s">
        <v>190</v>
      </c>
      <c r="N45" s="147" t="s">
        <v>191</v>
      </c>
      <c r="O45" s="147" t="s">
        <v>192</v>
      </c>
      <c r="P45" s="147" t="s">
        <v>193</v>
      </c>
      <c r="Q45" s="356" t="s">
        <v>190</v>
      </c>
      <c r="R45" s="356" t="s">
        <v>191</v>
      </c>
      <c r="S45" s="356" t="s">
        <v>192</v>
      </c>
      <c r="T45" s="356" t="s">
        <v>193</v>
      </c>
      <c r="U45" s="147" t="s">
        <v>190</v>
      </c>
      <c r="V45" s="147" t="s">
        <v>191</v>
      </c>
      <c r="W45" s="147" t="s">
        <v>192</v>
      </c>
      <c r="X45" s="147" t="s">
        <v>193</v>
      </c>
      <c r="Y45" s="147" t="s">
        <v>190</v>
      </c>
      <c r="Z45" s="147" t="s">
        <v>191</v>
      </c>
      <c r="AA45" s="147" t="s">
        <v>192</v>
      </c>
      <c r="AB45" s="147" t="s">
        <v>193</v>
      </c>
      <c r="AC45" s="312" t="s">
        <v>190</v>
      </c>
      <c r="AD45" s="312" t="s">
        <v>191</v>
      </c>
      <c r="AE45" s="312" t="s">
        <v>192</v>
      </c>
      <c r="AF45" s="312" t="s">
        <v>193</v>
      </c>
      <c r="AG45" s="312" t="s">
        <v>190</v>
      </c>
      <c r="AH45" s="312" t="s">
        <v>191</v>
      </c>
      <c r="AI45" s="312" t="s">
        <v>192</v>
      </c>
      <c r="AJ45" s="312" t="s">
        <v>193</v>
      </c>
    </row>
    <row r="46" spans="2:36" s="114" customFormat="1" ht="15">
      <c r="B46" s="509" t="s">
        <v>350</v>
      </c>
      <c r="C46" s="534" t="s">
        <v>351</v>
      </c>
      <c r="D46" s="147" t="s">
        <v>129</v>
      </c>
      <c r="E46" s="258">
        <v>0.14545000000000002</v>
      </c>
      <c r="F46" s="258">
        <v>0.14358</v>
      </c>
      <c r="G46" s="258">
        <v>1E-05</v>
      </c>
      <c r="H46" s="258">
        <v>0.00186</v>
      </c>
      <c r="I46" s="258">
        <v>0.15649</v>
      </c>
      <c r="J46" s="258">
        <v>0.15566</v>
      </c>
      <c r="K46" s="258">
        <v>0.00036</v>
      </c>
      <c r="L46" s="258">
        <v>0.00047</v>
      </c>
      <c r="M46" s="258">
        <v>0.10973</v>
      </c>
      <c r="N46" s="258">
        <v>0.10855</v>
      </c>
      <c r="O46" s="258">
        <v>0.00024</v>
      </c>
      <c r="P46" s="258">
        <v>0.00094</v>
      </c>
      <c r="Q46" s="186"/>
      <c r="R46" s="186"/>
      <c r="S46" s="186"/>
      <c r="T46" s="186"/>
      <c r="U46" s="357"/>
      <c r="V46" s="357"/>
      <c r="W46" s="357"/>
      <c r="X46" s="357"/>
      <c r="Y46" s="358">
        <v>0.15274</v>
      </c>
      <c r="Z46" s="358">
        <v>0.15156</v>
      </c>
      <c r="AA46" s="358">
        <v>0.00024</v>
      </c>
      <c r="AB46" s="358">
        <v>0.00094</v>
      </c>
      <c r="AC46" s="358">
        <v>0.02294</v>
      </c>
      <c r="AD46" s="358">
        <v>0.02283</v>
      </c>
      <c r="AE46" s="358">
        <v>7E-05</v>
      </c>
      <c r="AF46" s="358">
        <v>4E-05</v>
      </c>
      <c r="AG46" s="359">
        <v>0</v>
      </c>
      <c r="AH46" s="359">
        <v>0</v>
      </c>
      <c r="AI46" s="359">
        <v>0</v>
      </c>
      <c r="AJ46" s="359">
        <v>0</v>
      </c>
    </row>
    <row r="47" spans="2:36" s="114" customFormat="1" ht="15">
      <c r="B47" s="509"/>
      <c r="C47" s="534"/>
      <c r="D47" s="147" t="s">
        <v>340</v>
      </c>
      <c r="E47" s="258">
        <v>0.23409</v>
      </c>
      <c r="F47" s="258">
        <v>0.23107</v>
      </c>
      <c r="G47" s="258">
        <v>2E-05</v>
      </c>
      <c r="H47" s="258">
        <v>0.003</v>
      </c>
      <c r="I47" s="258">
        <v>0.25184</v>
      </c>
      <c r="J47" s="258">
        <v>0.25052</v>
      </c>
      <c r="K47" s="258">
        <v>0.00057</v>
      </c>
      <c r="L47" s="258">
        <v>0.00075</v>
      </c>
      <c r="M47" s="258">
        <v>0.17661</v>
      </c>
      <c r="N47" s="258">
        <v>0.1747</v>
      </c>
      <c r="O47" s="258">
        <v>0.00039</v>
      </c>
      <c r="P47" s="258">
        <v>0.00152</v>
      </c>
      <c r="Q47" s="186"/>
      <c r="R47" s="186"/>
      <c r="S47" s="186"/>
      <c r="T47" s="186"/>
      <c r="U47" s="357"/>
      <c r="V47" s="357"/>
      <c r="W47" s="357"/>
      <c r="X47" s="357"/>
      <c r="Y47" s="358">
        <v>0.24581999999999998</v>
      </c>
      <c r="Z47" s="358">
        <v>0.24391</v>
      </c>
      <c r="AA47" s="358">
        <v>0.00039</v>
      </c>
      <c r="AB47" s="358">
        <v>0.00152</v>
      </c>
      <c r="AC47" s="358">
        <v>0.03691835136</v>
      </c>
      <c r="AD47" s="358">
        <v>0.03674132352</v>
      </c>
      <c r="AE47" s="358">
        <v>0.00011265408</v>
      </c>
      <c r="AF47" s="358">
        <v>6.437376000000001E-05</v>
      </c>
      <c r="AG47" s="359">
        <v>0</v>
      </c>
      <c r="AH47" s="359">
        <v>0</v>
      </c>
      <c r="AI47" s="359">
        <v>0</v>
      </c>
      <c r="AJ47" s="359">
        <v>0</v>
      </c>
    </row>
    <row r="48" spans="2:36" s="114" customFormat="1" ht="15">
      <c r="B48" s="509"/>
      <c r="C48" s="534" t="s">
        <v>352</v>
      </c>
      <c r="D48" s="147" t="s">
        <v>129</v>
      </c>
      <c r="E48" s="258">
        <v>0.1738</v>
      </c>
      <c r="F48" s="258">
        <v>0.17193</v>
      </c>
      <c r="G48" s="258">
        <v>1E-05</v>
      </c>
      <c r="H48" s="258">
        <v>0.00186</v>
      </c>
      <c r="I48" s="258">
        <v>0.1949</v>
      </c>
      <c r="J48" s="258">
        <v>0.19407</v>
      </c>
      <c r="K48" s="258">
        <v>0.00036</v>
      </c>
      <c r="L48" s="258">
        <v>0.00047</v>
      </c>
      <c r="M48" s="258">
        <v>0.11242999999999999</v>
      </c>
      <c r="N48" s="258">
        <v>0.11109</v>
      </c>
      <c r="O48" s="258">
        <v>0.00018</v>
      </c>
      <c r="P48" s="258">
        <v>0.00116</v>
      </c>
      <c r="Q48" s="261">
        <v>0.16444</v>
      </c>
      <c r="R48" s="261">
        <v>0.1621</v>
      </c>
      <c r="S48" s="261">
        <v>0.00178</v>
      </c>
      <c r="T48" s="261">
        <v>0.00056</v>
      </c>
      <c r="U48" s="358">
        <v>0.18319</v>
      </c>
      <c r="V48" s="358">
        <v>0.18255</v>
      </c>
      <c r="W48" s="358">
        <v>8E-05</v>
      </c>
      <c r="X48" s="358">
        <v>0.00056</v>
      </c>
      <c r="Y48" s="358">
        <v>0.18436</v>
      </c>
      <c r="Z48" s="358">
        <v>0.18302</v>
      </c>
      <c r="AA48" s="358">
        <v>0.00018</v>
      </c>
      <c r="AB48" s="358">
        <v>0.00116</v>
      </c>
      <c r="AC48" s="358">
        <v>0.06506</v>
      </c>
      <c r="AD48" s="358">
        <v>0.06474</v>
      </c>
      <c r="AE48" s="358">
        <v>0.00019</v>
      </c>
      <c r="AF48" s="358">
        <v>0.00013</v>
      </c>
      <c r="AG48" s="359">
        <v>0</v>
      </c>
      <c r="AH48" s="359">
        <v>0</v>
      </c>
      <c r="AI48" s="359">
        <v>0</v>
      </c>
      <c r="AJ48" s="359">
        <v>0</v>
      </c>
    </row>
    <row r="49" spans="2:36" s="114" customFormat="1" ht="15">
      <c r="B49" s="509"/>
      <c r="C49" s="534"/>
      <c r="D49" s="147" t="s">
        <v>340</v>
      </c>
      <c r="E49" s="258">
        <v>0.27972</v>
      </c>
      <c r="F49" s="258">
        <v>0.2767</v>
      </c>
      <c r="G49" s="258">
        <v>2E-05</v>
      </c>
      <c r="H49" s="258">
        <v>0.003</v>
      </c>
      <c r="I49" s="258">
        <v>0.31365</v>
      </c>
      <c r="J49" s="258">
        <v>0.31233</v>
      </c>
      <c r="K49" s="258">
        <v>0.00057</v>
      </c>
      <c r="L49" s="258">
        <v>0.00075</v>
      </c>
      <c r="M49" s="258">
        <v>0.18095</v>
      </c>
      <c r="N49" s="258">
        <v>0.17878</v>
      </c>
      <c r="O49" s="258">
        <v>0.0003</v>
      </c>
      <c r="P49" s="258">
        <v>0.00187</v>
      </c>
      <c r="Q49" s="261">
        <v>0.26464</v>
      </c>
      <c r="R49" s="261">
        <v>0.26087</v>
      </c>
      <c r="S49" s="261">
        <v>0.00287</v>
      </c>
      <c r="T49" s="261">
        <v>0.0009</v>
      </c>
      <c r="U49" s="358">
        <v>0.2948</v>
      </c>
      <c r="V49" s="358">
        <v>0.29378</v>
      </c>
      <c r="W49" s="358">
        <v>0.00012</v>
      </c>
      <c r="X49" s="358">
        <v>0.0009</v>
      </c>
      <c r="Y49" s="358">
        <v>0.29672</v>
      </c>
      <c r="Z49" s="358">
        <v>0.29455</v>
      </c>
      <c r="AA49" s="358">
        <v>0.0003</v>
      </c>
      <c r="AB49" s="358">
        <v>0.00187</v>
      </c>
      <c r="AC49" s="358">
        <v>0.10470392064000002</v>
      </c>
      <c r="AD49" s="358">
        <v>0.10418893056000002</v>
      </c>
      <c r="AE49" s="358">
        <v>0.00030577536</v>
      </c>
      <c r="AF49" s="358">
        <v>0.00020921472</v>
      </c>
      <c r="AG49" s="359">
        <v>0</v>
      </c>
      <c r="AH49" s="359">
        <v>0</v>
      </c>
      <c r="AI49" s="359">
        <v>0</v>
      </c>
      <c r="AJ49" s="359">
        <v>0</v>
      </c>
    </row>
    <row r="50" spans="2:36" s="114" customFormat="1" ht="15">
      <c r="B50" s="509"/>
      <c r="C50" s="534" t="s">
        <v>353</v>
      </c>
      <c r="D50" s="147" t="s">
        <v>129</v>
      </c>
      <c r="E50" s="258">
        <v>0.21834</v>
      </c>
      <c r="F50" s="258">
        <v>0.21647</v>
      </c>
      <c r="G50" s="258">
        <v>1E-05</v>
      </c>
      <c r="H50" s="258">
        <v>0.00186</v>
      </c>
      <c r="I50" s="258">
        <v>0.28539000000000003</v>
      </c>
      <c r="J50" s="258">
        <v>0.28456</v>
      </c>
      <c r="K50" s="258">
        <v>0.00036</v>
      </c>
      <c r="L50" s="258">
        <v>0.00047</v>
      </c>
      <c r="M50" s="258">
        <v>0.13052</v>
      </c>
      <c r="N50" s="258">
        <v>0.12895</v>
      </c>
      <c r="O50" s="258">
        <v>0.00011</v>
      </c>
      <c r="P50" s="258">
        <v>0.00146</v>
      </c>
      <c r="Q50" s="261">
        <v>0.24002</v>
      </c>
      <c r="R50" s="261">
        <v>0.23768</v>
      </c>
      <c r="S50" s="261">
        <v>0.00178</v>
      </c>
      <c r="T50" s="261">
        <v>0.00056</v>
      </c>
      <c r="U50" s="358">
        <v>0.26830000000000004</v>
      </c>
      <c r="V50" s="358">
        <v>0.26766</v>
      </c>
      <c r="W50" s="358">
        <v>8E-05</v>
      </c>
      <c r="X50" s="358">
        <v>0.00056</v>
      </c>
      <c r="Y50" s="358">
        <v>0.23754999999999998</v>
      </c>
      <c r="Z50" s="358">
        <v>0.23598</v>
      </c>
      <c r="AA50" s="358">
        <v>0.00011</v>
      </c>
      <c r="AB50" s="358">
        <v>0.00146</v>
      </c>
      <c r="AC50" s="358">
        <v>0.07544000000000001</v>
      </c>
      <c r="AD50" s="358">
        <v>0.07507</v>
      </c>
      <c r="AE50" s="358">
        <v>0.00024</v>
      </c>
      <c r="AF50" s="358">
        <v>0.00013</v>
      </c>
      <c r="AG50" s="359">
        <v>0</v>
      </c>
      <c r="AH50" s="359">
        <v>0</v>
      </c>
      <c r="AI50" s="359">
        <v>0</v>
      </c>
      <c r="AJ50" s="359">
        <v>0</v>
      </c>
    </row>
    <row r="51" spans="2:36" s="114" customFormat="1" ht="15">
      <c r="B51" s="509"/>
      <c r="C51" s="534"/>
      <c r="D51" s="147" t="s">
        <v>340</v>
      </c>
      <c r="E51" s="258">
        <v>0.35139000000000004</v>
      </c>
      <c r="F51" s="258">
        <v>0.34837</v>
      </c>
      <c r="G51" s="258">
        <v>2E-05</v>
      </c>
      <c r="H51" s="258">
        <v>0.003</v>
      </c>
      <c r="I51" s="258">
        <v>0.45927999999999997</v>
      </c>
      <c r="J51" s="258">
        <v>0.45796</v>
      </c>
      <c r="K51" s="258">
        <v>0.00057</v>
      </c>
      <c r="L51" s="258">
        <v>0.00075</v>
      </c>
      <c r="M51" s="258">
        <v>0.21006</v>
      </c>
      <c r="N51" s="258">
        <v>0.20753</v>
      </c>
      <c r="O51" s="258">
        <v>0.00018</v>
      </c>
      <c r="P51" s="258">
        <v>0.00235</v>
      </c>
      <c r="Q51" s="261">
        <v>0.38628</v>
      </c>
      <c r="R51" s="261">
        <v>0.38251</v>
      </c>
      <c r="S51" s="261">
        <v>0.00287</v>
      </c>
      <c r="T51" s="261">
        <v>0.0009</v>
      </c>
      <c r="U51" s="358">
        <v>0.43178</v>
      </c>
      <c r="V51" s="358">
        <v>0.43076</v>
      </c>
      <c r="W51" s="358">
        <v>0.00012</v>
      </c>
      <c r="X51" s="358">
        <v>0.0009</v>
      </c>
      <c r="Y51" s="358">
        <v>0.38231000000000004</v>
      </c>
      <c r="Z51" s="358">
        <v>0.37978</v>
      </c>
      <c r="AA51" s="358">
        <v>0.00018</v>
      </c>
      <c r="AB51" s="358">
        <v>0.00235</v>
      </c>
      <c r="AC51" s="358">
        <v>0.12140891136000002</v>
      </c>
      <c r="AD51" s="358">
        <v>0.12081345408000001</v>
      </c>
      <c r="AE51" s="358">
        <v>0.00038624256000000006</v>
      </c>
      <c r="AF51" s="358">
        <v>0.00020921472</v>
      </c>
      <c r="AG51" s="359">
        <v>0</v>
      </c>
      <c r="AH51" s="359">
        <v>0</v>
      </c>
      <c r="AI51" s="359">
        <v>0</v>
      </c>
      <c r="AJ51" s="359">
        <v>0</v>
      </c>
    </row>
    <row r="52" spans="2:36" s="114" customFormat="1" ht="15">
      <c r="B52" s="509"/>
      <c r="C52" s="534" t="s">
        <v>354</v>
      </c>
      <c r="D52" s="147" t="s">
        <v>129</v>
      </c>
      <c r="E52" s="258">
        <v>0.17887</v>
      </c>
      <c r="F52" s="258">
        <v>0.177</v>
      </c>
      <c r="G52" s="258">
        <v>1E-05</v>
      </c>
      <c r="H52" s="258">
        <v>0.00186</v>
      </c>
      <c r="I52" s="258">
        <v>0.18567999999999998</v>
      </c>
      <c r="J52" s="258">
        <v>0.18485</v>
      </c>
      <c r="K52" s="258">
        <v>0.00036</v>
      </c>
      <c r="L52" s="258">
        <v>0.00047</v>
      </c>
      <c r="M52" s="258">
        <v>0.11792</v>
      </c>
      <c r="N52" s="258">
        <v>0.11659</v>
      </c>
      <c r="O52" s="258">
        <v>0.00019</v>
      </c>
      <c r="P52" s="258">
        <v>0.00114</v>
      </c>
      <c r="Q52" s="261">
        <v>0.18030000000000002</v>
      </c>
      <c r="R52" s="261">
        <v>0.17796</v>
      </c>
      <c r="S52" s="261">
        <v>0.00178</v>
      </c>
      <c r="T52" s="261">
        <v>0.00056</v>
      </c>
      <c r="U52" s="358">
        <v>0.20105</v>
      </c>
      <c r="V52" s="358">
        <v>0.20041</v>
      </c>
      <c r="W52" s="358">
        <v>8E-05</v>
      </c>
      <c r="X52" s="358">
        <v>0.00056</v>
      </c>
      <c r="Y52" s="358">
        <v>0.18242</v>
      </c>
      <c r="Z52" s="358">
        <v>0.18109</v>
      </c>
      <c r="AA52" s="358">
        <v>0.00019</v>
      </c>
      <c r="AB52" s="358">
        <v>0.00114</v>
      </c>
      <c r="AC52" s="358">
        <v>0.06863</v>
      </c>
      <c r="AD52" s="358">
        <v>0.0683</v>
      </c>
      <c r="AE52" s="358">
        <v>0.00021</v>
      </c>
      <c r="AF52" s="358">
        <v>0.00012</v>
      </c>
      <c r="AG52" s="359">
        <v>0</v>
      </c>
      <c r="AH52" s="359">
        <v>0</v>
      </c>
      <c r="AI52" s="359">
        <v>0</v>
      </c>
      <c r="AJ52" s="359">
        <v>0</v>
      </c>
    </row>
    <row r="53" spans="2:36" s="114" customFormat="1" ht="15">
      <c r="B53" s="509"/>
      <c r="C53" s="534"/>
      <c r="D53" s="147" t="s">
        <v>340</v>
      </c>
      <c r="E53" s="258">
        <v>0.28787</v>
      </c>
      <c r="F53" s="258">
        <v>0.28485</v>
      </c>
      <c r="G53" s="258">
        <v>2E-05</v>
      </c>
      <c r="H53" s="258">
        <v>0.003</v>
      </c>
      <c r="I53" s="258">
        <v>0.29880999999999996</v>
      </c>
      <c r="J53" s="258">
        <v>0.29749</v>
      </c>
      <c r="K53" s="258">
        <v>0.00057</v>
      </c>
      <c r="L53" s="258">
        <v>0.00075</v>
      </c>
      <c r="M53" s="258">
        <v>0.18978</v>
      </c>
      <c r="N53" s="258">
        <v>0.18764</v>
      </c>
      <c r="O53" s="258">
        <v>0.00031</v>
      </c>
      <c r="P53" s="258">
        <v>0.00183</v>
      </c>
      <c r="Q53" s="261">
        <v>0.29017</v>
      </c>
      <c r="R53" s="261">
        <v>0.2864</v>
      </c>
      <c r="S53" s="261">
        <v>0.00287</v>
      </c>
      <c r="T53" s="261">
        <v>0.0009</v>
      </c>
      <c r="U53" s="358">
        <v>0.32354</v>
      </c>
      <c r="V53" s="358">
        <v>0.32252</v>
      </c>
      <c r="W53" s="358">
        <v>0.00012</v>
      </c>
      <c r="X53" s="358">
        <v>0.0009</v>
      </c>
      <c r="Y53" s="358">
        <v>0.29357</v>
      </c>
      <c r="Z53" s="358">
        <v>0.29143</v>
      </c>
      <c r="AA53" s="358">
        <v>0.00031</v>
      </c>
      <c r="AB53" s="358">
        <v>0.00183</v>
      </c>
      <c r="AC53" s="358">
        <v>0.11044927872</v>
      </c>
      <c r="AD53" s="358">
        <v>0.10991819520000001</v>
      </c>
      <c r="AE53" s="358">
        <v>0.00033796224000000004</v>
      </c>
      <c r="AF53" s="358">
        <v>0.00019312128000000003</v>
      </c>
      <c r="AG53" s="359">
        <v>0</v>
      </c>
      <c r="AH53" s="359">
        <v>0</v>
      </c>
      <c r="AI53" s="359">
        <v>0</v>
      </c>
      <c r="AJ53" s="359">
        <v>0</v>
      </c>
    </row>
    <row r="54" s="114" customFormat="1" ht="15"/>
    <row r="55" s="114" customFormat="1" ht="15"/>
    <row r="56" s="114" customFormat="1" ht="15"/>
    <row r="57" spans="2:8" s="114" customFormat="1" ht="18">
      <c r="B57" s="146" t="s">
        <v>187</v>
      </c>
      <c r="C57" s="146" t="s">
        <v>237</v>
      </c>
      <c r="D57" s="146" t="s">
        <v>189</v>
      </c>
      <c r="E57" s="147" t="s">
        <v>190</v>
      </c>
      <c r="F57" s="147" t="s">
        <v>191</v>
      </c>
      <c r="G57" s="147" t="s">
        <v>192</v>
      </c>
      <c r="H57" s="147" t="s">
        <v>193</v>
      </c>
    </row>
    <row r="58" spans="2:8" s="114" customFormat="1" ht="15">
      <c r="B58" s="509" t="s">
        <v>355</v>
      </c>
      <c r="C58" s="509" t="s">
        <v>356</v>
      </c>
      <c r="D58" s="147" t="s">
        <v>129</v>
      </c>
      <c r="E58" s="258">
        <v>0.08474</v>
      </c>
      <c r="F58" s="258">
        <v>0.08248</v>
      </c>
      <c r="G58" s="258">
        <v>0.00196</v>
      </c>
      <c r="H58" s="258">
        <v>0.0003</v>
      </c>
    </row>
    <row r="59" spans="2:8" s="114" customFormat="1" ht="15">
      <c r="B59" s="509"/>
      <c r="C59" s="509"/>
      <c r="D59" s="147" t="s">
        <v>340</v>
      </c>
      <c r="E59" s="258">
        <v>0.13636</v>
      </c>
      <c r="F59" s="258">
        <v>0.13273</v>
      </c>
      <c r="G59" s="258">
        <v>0.00315</v>
      </c>
      <c r="H59" s="258">
        <v>0.00048</v>
      </c>
    </row>
    <row r="60" spans="2:8" s="114" customFormat="1" ht="15">
      <c r="B60" s="509"/>
      <c r="C60" s="509" t="s">
        <v>357</v>
      </c>
      <c r="D60" s="147" t="s">
        <v>129</v>
      </c>
      <c r="E60" s="258">
        <v>0.10323</v>
      </c>
      <c r="F60" s="258">
        <v>0.10011</v>
      </c>
      <c r="G60" s="258">
        <v>0.00252</v>
      </c>
      <c r="H60" s="258">
        <v>0.0006</v>
      </c>
    </row>
    <row r="61" spans="2:8" s="114" customFormat="1" ht="15">
      <c r="B61" s="509"/>
      <c r="C61" s="509"/>
      <c r="D61" s="147" t="s">
        <v>340</v>
      </c>
      <c r="E61" s="258">
        <v>0.16615000000000002</v>
      </c>
      <c r="F61" s="258">
        <v>0.16112</v>
      </c>
      <c r="G61" s="258">
        <v>0.00406</v>
      </c>
      <c r="H61" s="258">
        <v>0.00097</v>
      </c>
    </row>
    <row r="62" spans="2:8" s="114" customFormat="1" ht="15">
      <c r="B62" s="509"/>
      <c r="C62" s="509" t="s">
        <v>358</v>
      </c>
      <c r="D62" s="147" t="s">
        <v>129</v>
      </c>
      <c r="E62" s="258">
        <v>0.13541999999999998</v>
      </c>
      <c r="F62" s="258">
        <v>0.13319</v>
      </c>
      <c r="G62" s="258">
        <v>0.00163</v>
      </c>
      <c r="H62" s="258">
        <v>0.0006</v>
      </c>
    </row>
    <row r="63" spans="2:8" s="114" customFormat="1" ht="14.25">
      <c r="B63" s="509"/>
      <c r="C63" s="509"/>
      <c r="D63" s="147" t="s">
        <v>340</v>
      </c>
      <c r="E63" s="258">
        <v>0.21793</v>
      </c>
      <c r="F63" s="258">
        <v>0.21434</v>
      </c>
      <c r="G63" s="258">
        <v>0.00262</v>
      </c>
      <c r="H63" s="258">
        <v>0.00097</v>
      </c>
    </row>
    <row r="64" spans="2:8" s="114" customFormat="1" ht="14.25">
      <c r="B64" s="509"/>
      <c r="C64" s="509" t="s">
        <v>359</v>
      </c>
      <c r="D64" s="147" t="s">
        <v>129</v>
      </c>
      <c r="E64" s="258">
        <v>0.11661999999999999</v>
      </c>
      <c r="F64" s="258">
        <v>0.11398</v>
      </c>
      <c r="G64" s="258">
        <v>0.00205</v>
      </c>
      <c r="H64" s="258">
        <v>0.00059</v>
      </c>
    </row>
    <row r="65" spans="2:8" s="114" customFormat="1" ht="14.25">
      <c r="B65" s="509"/>
      <c r="C65" s="509"/>
      <c r="D65" s="147" t="s">
        <v>340</v>
      </c>
      <c r="E65" s="258">
        <v>0.18768</v>
      </c>
      <c r="F65" s="258">
        <v>0.18343</v>
      </c>
      <c r="G65" s="258">
        <v>0.0033</v>
      </c>
      <c r="H65" s="258">
        <v>0.00095</v>
      </c>
    </row>
    <row r="66" spans="2:13" s="114" customFormat="1" ht="14.25">
      <c r="B66" s="128"/>
      <c r="C66" s="128"/>
      <c r="D66" s="128"/>
      <c r="E66" s="128"/>
      <c r="F66" s="128"/>
      <c r="G66" s="128"/>
      <c r="H66" s="128"/>
      <c r="I66" s="128"/>
      <c r="J66" s="128"/>
      <c r="K66" s="128"/>
      <c r="L66" s="128"/>
      <c r="M66" s="128"/>
    </row>
    <row r="67" spans="2:13" s="114" customFormat="1" ht="14.25">
      <c r="B67" s="128"/>
      <c r="C67" s="128"/>
      <c r="D67" s="128"/>
      <c r="E67" s="128"/>
      <c r="F67" s="128"/>
      <c r="G67" s="128"/>
      <c r="H67" s="128"/>
      <c r="I67" s="128"/>
      <c r="J67" s="128"/>
      <c r="K67" s="128"/>
      <c r="L67" s="128"/>
      <c r="M67" s="128"/>
    </row>
    <row r="68" spans="2:16" s="152" customFormat="1" ht="15">
      <c r="B68" s="305" t="s">
        <v>120</v>
      </c>
      <c r="C68" s="196"/>
      <c r="D68" s="196"/>
      <c r="E68" s="196"/>
      <c r="F68" s="196"/>
      <c r="G68" s="196"/>
      <c r="H68" s="196"/>
      <c r="I68" s="196"/>
      <c r="J68" s="196"/>
      <c r="K68" s="196"/>
      <c r="L68" s="196"/>
      <c r="M68" s="196"/>
      <c r="N68" s="12"/>
      <c r="O68" s="12"/>
      <c r="P68" s="12"/>
    </row>
    <row r="69" spans="2:16" s="152" customFormat="1" ht="21" customHeight="1">
      <c r="B69" s="478" t="s">
        <v>68</v>
      </c>
      <c r="C69" s="478"/>
      <c r="D69" s="478"/>
      <c r="E69" s="478"/>
      <c r="F69" s="478"/>
      <c r="G69" s="478"/>
      <c r="H69" s="478"/>
      <c r="I69" s="528"/>
      <c r="J69" s="528"/>
      <c r="K69" s="528"/>
      <c r="L69" s="528"/>
      <c r="M69" s="196"/>
      <c r="N69" s="12"/>
      <c r="O69" s="12"/>
      <c r="P69" s="12"/>
    </row>
    <row r="70" spans="2:16" s="152" customFormat="1" ht="49.5" customHeight="1">
      <c r="B70" s="435" t="s">
        <v>566</v>
      </c>
      <c r="C70" s="435"/>
      <c r="D70" s="435"/>
      <c r="E70" s="435"/>
      <c r="F70" s="435"/>
      <c r="G70" s="435"/>
      <c r="H70" s="435"/>
      <c r="I70" s="526"/>
      <c r="J70" s="526"/>
      <c r="K70" s="526"/>
      <c r="L70" s="526"/>
      <c r="M70" s="526"/>
      <c r="N70" s="12"/>
      <c r="O70" s="12"/>
      <c r="P70" s="12"/>
    </row>
    <row r="71" spans="2:16" s="152" customFormat="1" ht="14.25">
      <c r="B71" s="478" t="s">
        <v>563</v>
      </c>
      <c r="C71" s="478"/>
      <c r="D71" s="478"/>
      <c r="E71" s="478"/>
      <c r="F71" s="478"/>
      <c r="G71" s="478"/>
      <c r="H71" s="478"/>
      <c r="I71" s="528"/>
      <c r="J71" s="528"/>
      <c r="K71" s="528"/>
      <c r="L71" s="528"/>
      <c r="M71" s="196"/>
      <c r="N71" s="12"/>
      <c r="O71" s="12"/>
      <c r="P71" s="12"/>
    </row>
    <row r="72" spans="2:16" s="152" customFormat="1" ht="57" customHeight="1">
      <c r="B72" s="435" t="s">
        <v>564</v>
      </c>
      <c r="C72" s="435"/>
      <c r="D72" s="435"/>
      <c r="E72" s="435"/>
      <c r="F72" s="435"/>
      <c r="G72" s="435"/>
      <c r="H72" s="435"/>
      <c r="I72" s="526"/>
      <c r="J72" s="526"/>
      <c r="K72" s="526"/>
      <c r="L72" s="526"/>
      <c r="M72" s="526"/>
      <c r="N72" s="12"/>
      <c r="O72" s="12"/>
      <c r="P72" s="12"/>
    </row>
    <row r="73" spans="2:13" s="152" customFormat="1" ht="14.25">
      <c r="B73" s="478" t="s">
        <v>114</v>
      </c>
      <c r="C73" s="478"/>
      <c r="D73" s="478"/>
      <c r="E73" s="478"/>
      <c r="F73" s="478"/>
      <c r="G73" s="478"/>
      <c r="H73" s="478"/>
      <c r="I73" s="528"/>
      <c r="J73" s="528"/>
      <c r="K73" s="528"/>
      <c r="L73" s="528"/>
      <c r="M73" s="172"/>
    </row>
    <row r="74" spans="2:13" s="152" customFormat="1" ht="39" customHeight="1">
      <c r="B74" s="435" t="s">
        <v>565</v>
      </c>
      <c r="C74" s="435"/>
      <c r="D74" s="435"/>
      <c r="E74" s="435"/>
      <c r="F74" s="435"/>
      <c r="G74" s="435"/>
      <c r="H74" s="435"/>
      <c r="I74" s="526"/>
      <c r="J74" s="526"/>
      <c r="K74" s="526"/>
      <c r="L74" s="526"/>
      <c r="M74" s="526"/>
    </row>
    <row r="75" spans="2:12" s="152" customFormat="1" ht="14.25">
      <c r="B75" s="463" t="s">
        <v>692</v>
      </c>
      <c r="C75" s="463"/>
      <c r="D75" s="463"/>
      <c r="E75" s="463"/>
      <c r="F75" s="463"/>
      <c r="G75" s="463"/>
      <c r="H75" s="463"/>
      <c r="I75" s="464"/>
      <c r="J75" s="464"/>
      <c r="K75" s="464"/>
      <c r="L75" s="464"/>
    </row>
    <row r="76" spans="2:13" s="152" customFormat="1" ht="21" customHeight="1">
      <c r="B76" s="373" t="s">
        <v>694</v>
      </c>
      <c r="C76" s="366"/>
      <c r="D76" s="366"/>
      <c r="E76" s="366"/>
      <c r="F76" s="366"/>
      <c r="G76" s="366"/>
      <c r="H76" s="366"/>
      <c r="I76" s="327"/>
      <c r="J76" s="327"/>
      <c r="K76" s="327"/>
      <c r="L76" s="327"/>
      <c r="M76" s="308"/>
    </row>
    <row r="77" spans="1:12" s="116" customFormat="1" ht="6">
      <c r="A77" s="160"/>
      <c r="B77" s="374"/>
      <c r="C77" s="375"/>
      <c r="D77" s="375"/>
      <c r="E77" s="375"/>
      <c r="F77" s="375"/>
      <c r="G77" s="375"/>
      <c r="H77" s="375"/>
      <c r="I77" s="376"/>
      <c r="J77" s="376"/>
      <c r="K77" s="376"/>
      <c r="L77" s="376"/>
    </row>
    <row r="78" spans="1:12" s="391" customFormat="1" ht="13.5">
      <c r="A78" s="159"/>
      <c r="B78" s="395"/>
      <c r="C78" s="546" t="s">
        <v>756</v>
      </c>
      <c r="D78" s="546"/>
      <c r="E78" s="546"/>
      <c r="F78" s="546"/>
      <c r="G78" s="546"/>
      <c r="H78" s="546"/>
      <c r="I78" s="546"/>
      <c r="J78" s="546"/>
      <c r="K78" s="546"/>
      <c r="L78" s="396"/>
    </row>
    <row r="79" spans="1:12" s="391" customFormat="1" ht="13.5">
      <c r="A79" s="159"/>
      <c r="B79" s="395"/>
      <c r="C79" s="546"/>
      <c r="D79" s="546"/>
      <c r="E79" s="546"/>
      <c r="F79" s="546"/>
      <c r="G79" s="546"/>
      <c r="H79" s="546"/>
      <c r="I79" s="546"/>
      <c r="J79" s="546"/>
      <c r="K79" s="546"/>
      <c r="L79" s="396"/>
    </row>
    <row r="80" spans="2:12" s="160" customFormat="1" ht="6">
      <c r="B80" s="317"/>
      <c r="C80" s="318"/>
      <c r="D80" s="318"/>
      <c r="E80" s="318"/>
      <c r="F80" s="318"/>
      <c r="G80" s="318"/>
      <c r="H80" s="318"/>
      <c r="I80" s="323"/>
      <c r="J80" s="323"/>
      <c r="K80" s="323"/>
      <c r="L80" s="323"/>
    </row>
    <row r="81" spans="2:12" s="152" customFormat="1" ht="14.25">
      <c r="B81" s="319"/>
      <c r="C81" s="320" t="s">
        <v>695</v>
      </c>
      <c r="D81" s="320" t="s">
        <v>696</v>
      </c>
      <c r="E81" s="320" t="s">
        <v>696</v>
      </c>
      <c r="F81" s="320" t="s">
        <v>697</v>
      </c>
      <c r="G81" s="320" t="s">
        <v>697</v>
      </c>
      <c r="H81" s="535" t="s">
        <v>698</v>
      </c>
      <c r="I81" s="535"/>
      <c r="J81" s="535"/>
      <c r="K81" s="535"/>
      <c r="L81" s="322"/>
    </row>
    <row r="82" spans="2:12" s="152" customFormat="1" ht="57">
      <c r="B82" s="147"/>
      <c r="C82" s="147"/>
      <c r="D82" s="198" t="s">
        <v>689</v>
      </c>
      <c r="E82" s="198" t="s">
        <v>690</v>
      </c>
      <c r="F82" s="198" t="str">
        <f>D82</f>
        <v>Plug-in Hybrid Electric Vehicle</v>
      </c>
      <c r="G82" s="198" t="str">
        <f>E82</f>
        <v>Battery Electric Vehicle</v>
      </c>
      <c r="H82" s="536"/>
      <c r="I82" s="537"/>
      <c r="J82" s="537"/>
      <c r="K82" s="538"/>
      <c r="L82" s="322"/>
    </row>
    <row r="83" spans="2:12" s="152" customFormat="1" ht="14.25">
      <c r="B83" s="367" t="s">
        <v>118</v>
      </c>
      <c r="C83" s="367" t="s">
        <v>96</v>
      </c>
      <c r="D83" s="319" t="s">
        <v>699</v>
      </c>
      <c r="E83" s="319" t="s">
        <v>700</v>
      </c>
      <c r="F83" s="319" t="s">
        <v>699</v>
      </c>
      <c r="G83" s="319" t="s">
        <v>700</v>
      </c>
      <c r="H83" s="539" t="s">
        <v>701</v>
      </c>
      <c r="I83" s="539"/>
      <c r="J83" s="539"/>
      <c r="K83" s="539"/>
      <c r="L83" s="322"/>
    </row>
    <row r="84" spans="2:12" s="152" customFormat="1" ht="14.25">
      <c r="B84" s="367" t="s">
        <v>19</v>
      </c>
      <c r="C84" s="367" t="s">
        <v>101</v>
      </c>
      <c r="D84" s="319" t="s">
        <v>699</v>
      </c>
      <c r="E84" s="319" t="s">
        <v>700</v>
      </c>
      <c r="F84" s="319" t="s">
        <v>699</v>
      </c>
      <c r="G84" s="319" t="s">
        <v>700</v>
      </c>
      <c r="H84" s="539" t="s">
        <v>702</v>
      </c>
      <c r="I84" s="539"/>
      <c r="J84" s="539"/>
      <c r="K84" s="539"/>
      <c r="L84" s="322"/>
    </row>
    <row r="85" spans="2:12" s="152" customFormat="1" ht="14.25">
      <c r="B85" s="367" t="s">
        <v>703</v>
      </c>
      <c r="C85" s="367" t="s">
        <v>107</v>
      </c>
      <c r="D85" s="319" t="s">
        <v>699</v>
      </c>
      <c r="E85" s="319" t="s">
        <v>699</v>
      </c>
      <c r="F85" s="319" t="s">
        <v>699</v>
      </c>
      <c r="G85" s="319" t="s">
        <v>699</v>
      </c>
      <c r="H85" s="539" t="s">
        <v>704</v>
      </c>
      <c r="I85" s="539"/>
      <c r="J85" s="539"/>
      <c r="K85" s="539"/>
      <c r="L85" s="322"/>
    </row>
    <row r="86" spans="2:12" s="152" customFormat="1" ht="28.5">
      <c r="B86" s="368" t="s">
        <v>122</v>
      </c>
      <c r="C86" s="367" t="s">
        <v>101</v>
      </c>
      <c r="D86" s="319" t="s">
        <v>699</v>
      </c>
      <c r="E86" s="319" t="s">
        <v>699</v>
      </c>
      <c r="F86" s="319" t="s">
        <v>699</v>
      </c>
      <c r="G86" s="319" t="s">
        <v>699</v>
      </c>
      <c r="H86" s="539" t="s">
        <v>705</v>
      </c>
      <c r="I86" s="539"/>
      <c r="J86" s="539"/>
      <c r="K86" s="539"/>
      <c r="L86" s="322"/>
    </row>
    <row r="87" spans="2:12" s="152" customFormat="1" ht="33" customHeight="1">
      <c r="B87" s="367" t="s">
        <v>10</v>
      </c>
      <c r="C87" s="367" t="s">
        <v>101</v>
      </c>
      <c r="D87" s="319" t="s">
        <v>699</v>
      </c>
      <c r="E87" s="319" t="s">
        <v>699</v>
      </c>
      <c r="F87" s="319" t="s">
        <v>699</v>
      </c>
      <c r="G87" s="319" t="s">
        <v>699</v>
      </c>
      <c r="H87" s="539" t="s">
        <v>706</v>
      </c>
      <c r="I87" s="539"/>
      <c r="J87" s="539"/>
      <c r="K87" s="539"/>
      <c r="L87" s="322"/>
    </row>
    <row r="88" spans="2:12" s="152" customFormat="1" ht="14.25">
      <c r="B88" s="316"/>
      <c r="C88" s="316"/>
      <c r="D88" s="316"/>
      <c r="E88" s="316"/>
      <c r="F88" s="316"/>
      <c r="G88" s="316"/>
      <c r="H88" s="316"/>
      <c r="I88" s="322"/>
      <c r="J88" s="322"/>
      <c r="K88" s="322"/>
      <c r="L88" s="322"/>
    </row>
    <row r="89" spans="2:12" s="152" customFormat="1" ht="14.25">
      <c r="B89" s="315" t="s">
        <v>707</v>
      </c>
      <c r="C89" s="316"/>
      <c r="D89" s="316"/>
      <c r="E89" s="316"/>
      <c r="F89" s="316"/>
      <c r="G89" s="316"/>
      <c r="H89" s="316"/>
      <c r="I89" s="322"/>
      <c r="J89" s="322"/>
      <c r="K89" s="322"/>
      <c r="L89" s="322"/>
    </row>
    <row r="90" spans="1:12" s="116" customFormat="1" ht="6">
      <c r="A90" s="160"/>
      <c r="B90" s="374"/>
      <c r="C90" s="375"/>
      <c r="D90" s="375"/>
      <c r="E90" s="375"/>
      <c r="F90" s="375"/>
      <c r="G90" s="375"/>
      <c r="H90" s="375"/>
      <c r="I90" s="376"/>
      <c r="J90" s="376"/>
      <c r="K90" s="376"/>
      <c r="L90" s="376"/>
    </row>
    <row r="91" spans="1:12" s="391" customFormat="1" ht="13.5">
      <c r="A91" s="159"/>
      <c r="B91" s="395"/>
      <c r="C91" s="546" t="s">
        <v>755</v>
      </c>
      <c r="D91" s="546"/>
      <c r="E91" s="546"/>
      <c r="F91" s="546"/>
      <c r="G91" s="546"/>
      <c r="H91" s="546"/>
      <c r="I91" s="546"/>
      <c r="J91" s="546"/>
      <c r="K91" s="546"/>
      <c r="L91" s="396"/>
    </row>
    <row r="92" spans="1:12" s="391" customFormat="1" ht="13.5">
      <c r="A92" s="159"/>
      <c r="B92" s="395"/>
      <c r="C92" s="546"/>
      <c r="D92" s="546"/>
      <c r="E92" s="546"/>
      <c r="F92" s="546"/>
      <c r="G92" s="546"/>
      <c r="H92" s="546"/>
      <c r="I92" s="546"/>
      <c r="J92" s="546"/>
      <c r="K92" s="546"/>
      <c r="L92" s="396"/>
    </row>
    <row r="93" spans="1:13" s="391" customFormat="1" ht="13.5">
      <c r="A93" s="159"/>
      <c r="B93" s="432" t="s">
        <v>757</v>
      </c>
      <c r="C93" s="432"/>
      <c r="D93" s="432"/>
      <c r="E93" s="432"/>
      <c r="F93" s="432"/>
      <c r="G93" s="432"/>
      <c r="H93" s="432"/>
      <c r="I93" s="432"/>
      <c r="J93" s="432"/>
      <c r="K93" s="432"/>
      <c r="L93" s="432"/>
      <c r="M93" s="432"/>
    </row>
    <row r="94" spans="1:13" s="391" customFormat="1" ht="13.5">
      <c r="A94" s="159"/>
      <c r="B94" s="432"/>
      <c r="C94" s="432"/>
      <c r="D94" s="432"/>
      <c r="E94" s="432"/>
      <c r="F94" s="432"/>
      <c r="G94" s="432"/>
      <c r="H94" s="432"/>
      <c r="I94" s="432"/>
      <c r="J94" s="432"/>
      <c r="K94" s="432"/>
      <c r="L94" s="432"/>
      <c r="M94" s="432"/>
    </row>
    <row r="95" spans="1:13" s="391" customFormat="1" ht="13.5">
      <c r="A95" s="159"/>
      <c r="B95" s="432"/>
      <c r="C95" s="432"/>
      <c r="D95" s="432"/>
      <c r="E95" s="432"/>
      <c r="F95" s="432"/>
      <c r="G95" s="432"/>
      <c r="H95" s="432"/>
      <c r="I95" s="432"/>
      <c r="J95" s="432"/>
      <c r="K95" s="432"/>
      <c r="L95" s="432"/>
      <c r="M95" s="432"/>
    </row>
    <row r="96" spans="2:12" s="364" customFormat="1" ht="14.25">
      <c r="B96" s="545" t="s">
        <v>747</v>
      </c>
      <c r="C96" s="545"/>
      <c r="D96" s="545"/>
      <c r="E96" s="545"/>
      <c r="F96" s="545"/>
      <c r="G96" s="545"/>
      <c r="H96" s="316"/>
      <c r="I96" s="322"/>
      <c r="J96" s="322"/>
      <c r="K96" s="322"/>
      <c r="L96" s="322"/>
    </row>
    <row r="97" spans="2:12" s="160" customFormat="1" ht="6">
      <c r="B97" s="317"/>
      <c r="C97" s="318"/>
      <c r="D97" s="318"/>
      <c r="E97" s="318"/>
      <c r="F97" s="318"/>
      <c r="G97" s="318"/>
      <c r="H97" s="318"/>
      <c r="I97" s="323"/>
      <c r="J97" s="323"/>
      <c r="K97" s="323"/>
      <c r="L97" s="323"/>
    </row>
    <row r="98" spans="2:12" s="152" customFormat="1" ht="14.25">
      <c r="B98" s="319"/>
      <c r="C98" s="320" t="s">
        <v>695</v>
      </c>
      <c r="D98" s="320" t="s">
        <v>696</v>
      </c>
      <c r="E98" s="320" t="s">
        <v>696</v>
      </c>
      <c r="F98" s="320" t="s">
        <v>697</v>
      </c>
      <c r="G98" s="320" t="s">
        <v>697</v>
      </c>
      <c r="H98" s="535" t="s">
        <v>698</v>
      </c>
      <c r="I98" s="535"/>
      <c r="J98" s="535"/>
      <c r="K98" s="535"/>
      <c r="L98" s="322"/>
    </row>
    <row r="99" spans="2:12" s="152" customFormat="1" ht="57">
      <c r="B99" s="198"/>
      <c r="C99" s="147"/>
      <c r="D99" s="198" t="s">
        <v>689</v>
      </c>
      <c r="E99" s="198" t="s">
        <v>690</v>
      </c>
      <c r="F99" s="198" t="str">
        <f>D99</f>
        <v>Plug-in Hybrid Electric Vehicle</v>
      </c>
      <c r="G99" s="198" t="str">
        <f>E99</f>
        <v>Battery Electric Vehicle</v>
      </c>
      <c r="H99" s="536"/>
      <c r="I99" s="537"/>
      <c r="J99" s="537"/>
      <c r="K99" s="538"/>
      <c r="L99" s="322"/>
    </row>
    <row r="100" spans="1:12" s="152" customFormat="1" ht="14.25">
      <c r="A100" s="372" t="s">
        <v>744</v>
      </c>
      <c r="B100" s="368" t="s">
        <v>117</v>
      </c>
      <c r="C100" s="367" t="s">
        <v>96</v>
      </c>
      <c r="D100" s="319" t="s">
        <v>699</v>
      </c>
      <c r="E100" s="319" t="s">
        <v>700</v>
      </c>
      <c r="F100" s="369"/>
      <c r="G100" s="369"/>
      <c r="H100" s="543" t="s">
        <v>708</v>
      </c>
      <c r="I100" s="543"/>
      <c r="J100" s="543"/>
      <c r="K100" s="543"/>
      <c r="L100" s="322"/>
    </row>
    <row r="101" spans="1:12" s="152" customFormat="1" ht="14.25">
      <c r="A101" s="372" t="s">
        <v>744</v>
      </c>
      <c r="B101" s="368" t="s">
        <v>28</v>
      </c>
      <c r="C101" s="367" t="s">
        <v>96</v>
      </c>
      <c r="D101" s="369"/>
      <c r="E101" s="369"/>
      <c r="F101" s="319" t="s">
        <v>699</v>
      </c>
      <c r="G101" s="319" t="s">
        <v>700</v>
      </c>
      <c r="H101" s="543" t="s">
        <v>708</v>
      </c>
      <c r="I101" s="543"/>
      <c r="J101" s="543"/>
      <c r="K101" s="543"/>
      <c r="L101" s="322"/>
    </row>
    <row r="102" spans="1:12" s="152" customFormat="1" ht="14.25">
      <c r="A102" s="372" t="s">
        <v>744</v>
      </c>
      <c r="B102" s="368" t="s">
        <v>719</v>
      </c>
      <c r="C102" s="367" t="s">
        <v>107</v>
      </c>
      <c r="D102" s="319" t="s">
        <v>699</v>
      </c>
      <c r="E102" s="319" t="s">
        <v>699</v>
      </c>
      <c r="F102" s="319" t="s">
        <v>699</v>
      </c>
      <c r="G102" s="319" t="s">
        <v>699</v>
      </c>
      <c r="H102" s="543" t="s">
        <v>709</v>
      </c>
      <c r="I102" s="543"/>
      <c r="J102" s="543"/>
      <c r="K102" s="543"/>
      <c r="L102" s="322"/>
    </row>
    <row r="103" spans="1:12" s="152" customFormat="1" ht="17.25" customHeight="1">
      <c r="A103" s="372" t="s">
        <v>744</v>
      </c>
      <c r="B103" s="368" t="s">
        <v>720</v>
      </c>
      <c r="C103" s="367" t="s">
        <v>101</v>
      </c>
      <c r="D103" s="319" t="s">
        <v>699</v>
      </c>
      <c r="E103" s="319" t="s">
        <v>699</v>
      </c>
      <c r="F103" s="319" t="s">
        <v>699</v>
      </c>
      <c r="G103" s="319" t="s">
        <v>699</v>
      </c>
      <c r="H103" s="543" t="s">
        <v>710</v>
      </c>
      <c r="I103" s="543"/>
      <c r="J103" s="543"/>
      <c r="K103" s="543"/>
      <c r="L103" s="322"/>
    </row>
    <row r="104" spans="1:12" s="152" customFormat="1" ht="14.25">
      <c r="A104" s="372"/>
      <c r="B104" s="370" t="s">
        <v>712</v>
      </c>
      <c r="C104" s="371"/>
      <c r="D104" s="371"/>
      <c r="E104" s="371"/>
      <c r="F104" s="371"/>
      <c r="G104" s="371"/>
      <c r="H104" s="371"/>
      <c r="I104" s="371"/>
      <c r="J104" s="371"/>
      <c r="K104" s="371"/>
      <c r="L104" s="322"/>
    </row>
    <row r="105" spans="1:12" s="152" customFormat="1" ht="30.75" customHeight="1">
      <c r="A105" s="372" t="s">
        <v>745</v>
      </c>
      <c r="B105" s="368" t="s">
        <v>42</v>
      </c>
      <c r="C105" s="367" t="s">
        <v>101</v>
      </c>
      <c r="D105" s="319" t="s">
        <v>699</v>
      </c>
      <c r="E105" s="319" t="s">
        <v>699</v>
      </c>
      <c r="F105" s="369"/>
      <c r="G105" s="369"/>
      <c r="H105" s="539" t="s">
        <v>742</v>
      </c>
      <c r="I105" s="539"/>
      <c r="J105" s="539"/>
      <c r="K105" s="539"/>
      <c r="L105" s="322"/>
    </row>
    <row r="106" spans="1:12" s="152" customFormat="1" ht="30" customHeight="1">
      <c r="A106" s="372" t="s">
        <v>745</v>
      </c>
      <c r="B106" s="368" t="s">
        <v>11</v>
      </c>
      <c r="C106" s="367" t="s">
        <v>101</v>
      </c>
      <c r="D106" s="369"/>
      <c r="E106" s="369"/>
      <c r="F106" s="319" t="s">
        <v>699</v>
      </c>
      <c r="G106" s="319" t="s">
        <v>699</v>
      </c>
      <c r="H106" s="539" t="s">
        <v>742</v>
      </c>
      <c r="I106" s="539"/>
      <c r="J106" s="539"/>
      <c r="K106" s="539"/>
      <c r="L106" s="322"/>
    </row>
    <row r="107" spans="1:12" s="152" customFormat="1" ht="14.25">
      <c r="A107" s="372" t="s">
        <v>745</v>
      </c>
      <c r="B107" s="368" t="s">
        <v>23</v>
      </c>
      <c r="C107" s="367" t="s">
        <v>101</v>
      </c>
      <c r="D107" s="319" t="s">
        <v>699</v>
      </c>
      <c r="E107" s="319" t="s">
        <v>699</v>
      </c>
      <c r="F107" s="319" t="s">
        <v>699</v>
      </c>
      <c r="G107" s="319" t="s">
        <v>699</v>
      </c>
      <c r="H107" s="539" t="s">
        <v>742</v>
      </c>
      <c r="I107" s="539"/>
      <c r="J107" s="539"/>
      <c r="K107" s="539"/>
      <c r="L107" s="322"/>
    </row>
    <row r="108" spans="1:12" s="152" customFormat="1" ht="14.25">
      <c r="A108" s="372"/>
      <c r="B108" s="370" t="s">
        <v>743</v>
      </c>
      <c r="C108" s="371"/>
      <c r="D108" s="371"/>
      <c r="E108" s="371"/>
      <c r="F108" s="371"/>
      <c r="G108" s="371"/>
      <c r="H108" s="371"/>
      <c r="I108" s="371"/>
      <c r="J108" s="371"/>
      <c r="K108" s="371"/>
      <c r="L108" s="322"/>
    </row>
    <row r="109" spans="1:12" s="152" customFormat="1" ht="28.5">
      <c r="A109" s="372" t="s">
        <v>746</v>
      </c>
      <c r="B109" s="368" t="s">
        <v>741</v>
      </c>
      <c r="C109" s="367" t="s">
        <v>101</v>
      </c>
      <c r="D109" s="319" t="s">
        <v>699</v>
      </c>
      <c r="E109" s="319" t="s">
        <v>699</v>
      </c>
      <c r="F109" s="369"/>
      <c r="G109" s="369"/>
      <c r="H109" s="543" t="s">
        <v>711</v>
      </c>
      <c r="I109" s="543"/>
      <c r="J109" s="543"/>
      <c r="K109" s="543"/>
      <c r="L109" s="322"/>
    </row>
    <row r="110" spans="1:12" s="152" customFormat="1" ht="28.5">
      <c r="A110" s="372" t="s">
        <v>746</v>
      </c>
      <c r="B110" s="368" t="s">
        <v>125</v>
      </c>
      <c r="C110" s="367" t="s">
        <v>101</v>
      </c>
      <c r="D110" s="369"/>
      <c r="E110" s="369"/>
      <c r="F110" s="319" t="s">
        <v>699</v>
      </c>
      <c r="G110" s="319" t="s">
        <v>699</v>
      </c>
      <c r="H110" s="540" t="s">
        <v>711</v>
      </c>
      <c r="I110" s="541"/>
      <c r="J110" s="541"/>
      <c r="K110" s="542"/>
      <c r="L110" s="322"/>
    </row>
    <row r="111" spans="2:12" s="160" customFormat="1" ht="6">
      <c r="B111" s="394"/>
      <c r="C111" s="394"/>
      <c r="D111" s="394"/>
      <c r="E111" s="394"/>
      <c r="F111" s="394"/>
      <c r="G111" s="394"/>
      <c r="H111" s="394"/>
      <c r="I111" s="394"/>
      <c r="J111" s="394"/>
      <c r="K111" s="394"/>
      <c r="L111" s="394"/>
    </row>
    <row r="112" spans="2:12" s="152" customFormat="1" ht="14.25">
      <c r="B112" s="475" t="s">
        <v>750</v>
      </c>
      <c r="C112" s="475"/>
      <c r="D112" s="475"/>
      <c r="E112" s="475"/>
      <c r="F112" s="475"/>
      <c r="G112" s="475"/>
      <c r="H112" s="475"/>
      <c r="I112" s="475"/>
      <c r="J112" s="475"/>
      <c r="K112" s="475"/>
      <c r="L112" s="321"/>
    </row>
    <row r="113" spans="2:12" s="160" customFormat="1" ht="6">
      <c r="B113" s="394"/>
      <c r="C113" s="394"/>
      <c r="D113" s="394"/>
      <c r="E113" s="394"/>
      <c r="F113" s="394"/>
      <c r="G113" s="394"/>
      <c r="H113" s="394"/>
      <c r="I113" s="394"/>
      <c r="J113" s="394"/>
      <c r="K113" s="394"/>
      <c r="L113" s="394"/>
    </row>
    <row r="114" spans="2:13" s="152" customFormat="1" ht="14.25">
      <c r="B114" s="478" t="s">
        <v>752</v>
      </c>
      <c r="C114" s="478"/>
      <c r="D114" s="478"/>
      <c r="E114" s="478"/>
      <c r="F114" s="478"/>
      <c r="G114" s="478"/>
      <c r="H114" s="478"/>
      <c r="I114" s="528"/>
      <c r="J114" s="528"/>
      <c r="K114" s="528"/>
      <c r="L114" s="528"/>
      <c r="M114" s="172"/>
    </row>
    <row r="115" spans="2:13" s="152" customFormat="1" ht="14.25">
      <c r="B115" s="435" t="s">
        <v>753</v>
      </c>
      <c r="C115" s="435"/>
      <c r="D115" s="435"/>
      <c r="E115" s="435"/>
      <c r="F115" s="435"/>
      <c r="G115" s="435"/>
      <c r="H115" s="435"/>
      <c r="I115" s="435"/>
      <c r="J115" s="435"/>
      <c r="K115" s="435"/>
      <c r="L115" s="435"/>
      <c r="M115" s="435"/>
    </row>
    <row r="116" spans="2:13" s="152" customFormat="1" ht="14.25">
      <c r="B116" s="435"/>
      <c r="C116" s="435"/>
      <c r="D116" s="435"/>
      <c r="E116" s="435"/>
      <c r="F116" s="435"/>
      <c r="G116" s="435"/>
      <c r="H116" s="435"/>
      <c r="I116" s="435"/>
      <c r="J116" s="435"/>
      <c r="K116" s="435"/>
      <c r="L116" s="435"/>
      <c r="M116" s="435"/>
    </row>
    <row r="117" spans="2:13" s="152" customFormat="1" ht="14.25">
      <c r="B117" s="363"/>
      <c r="C117" s="363"/>
      <c r="D117" s="363"/>
      <c r="E117" s="363"/>
      <c r="F117" s="363"/>
      <c r="G117" s="363"/>
      <c r="H117" s="363"/>
      <c r="I117" s="365"/>
      <c r="J117" s="365"/>
      <c r="K117" s="365"/>
      <c r="L117" s="365"/>
      <c r="M117" s="365"/>
    </row>
    <row r="118" spans="2:12" s="152" customFormat="1" ht="14.25">
      <c r="B118" s="324" t="s">
        <v>640</v>
      </c>
      <c r="C118" s="324"/>
      <c r="D118" s="324"/>
      <c r="E118" s="324"/>
      <c r="F118" s="324"/>
      <c r="G118" s="324"/>
      <c r="H118" s="324"/>
      <c r="I118" s="324"/>
      <c r="J118" s="324"/>
      <c r="K118" s="324"/>
      <c r="L118" s="324"/>
    </row>
    <row r="119" s="152" customFormat="1" ht="14.25"/>
    <row r="120" s="152" customFormat="1" ht="14.25"/>
    <row r="121" s="152" customFormat="1" ht="14.25"/>
    <row r="122" s="152" customFormat="1" ht="14.25"/>
    <row r="123" s="152" customFormat="1" ht="14.25"/>
    <row r="124" s="152" customFormat="1" ht="14.25"/>
    <row r="125" s="152" customFormat="1" ht="14.25"/>
    <row r="126" s="152" customFormat="1" ht="14.25"/>
    <row r="127" s="152" customFormat="1" ht="14.25"/>
    <row r="128" s="152" customFormat="1" ht="14.25"/>
    <row r="129" s="152" customFormat="1" ht="14.25"/>
    <row r="130" s="152" customFormat="1" ht="14.25"/>
    <row r="131" s="152" customFormat="1" ht="14.25"/>
    <row r="132" s="152" customFormat="1" ht="14.25"/>
    <row r="133" s="152" customFormat="1" ht="14.25"/>
    <row r="134" s="152" customFormat="1" ht="14.25"/>
    <row r="135" s="152" customFormat="1" ht="14.25"/>
    <row r="136" s="152" customFormat="1" ht="14.25"/>
    <row r="137" s="152" customFormat="1" ht="14.25"/>
    <row r="138" s="152" customFormat="1" ht="14.25"/>
    <row r="139" s="152" customFormat="1" ht="14.25"/>
    <row r="140" s="152" customFormat="1" ht="14.25"/>
    <row r="141" s="152" customFormat="1" ht="14.25"/>
    <row r="142" s="152" customFormat="1" ht="14.25"/>
    <row r="143" s="152" customFormat="1" ht="14.25"/>
    <row r="144" s="152" customFormat="1" ht="14.25"/>
    <row r="145" s="152" customFormat="1" ht="14.25"/>
    <row r="146" s="152" customFormat="1" ht="14.25"/>
    <row r="147" s="152" customFormat="1" ht="14.25"/>
    <row r="148" s="152" customFormat="1" ht="14.25"/>
    <row r="149" s="152" customFormat="1" ht="14.25"/>
    <row r="150" s="152" customFormat="1" ht="14.25"/>
    <row r="151" s="152" customFormat="1" ht="14.25"/>
  </sheetData>
  <sheetProtection/>
  <mergeCells count="81">
    <mergeCell ref="B16:M16"/>
    <mergeCell ref="B96:G96"/>
    <mergeCell ref="B112:K112"/>
    <mergeCell ref="B114:L114"/>
    <mergeCell ref="B115:M116"/>
    <mergeCell ref="C78:K79"/>
    <mergeCell ref="C91:K92"/>
    <mergeCell ref="B93:M95"/>
    <mergeCell ref="H103:K103"/>
    <mergeCell ref="H109:K109"/>
    <mergeCell ref="H110:K110"/>
    <mergeCell ref="H105:K105"/>
    <mergeCell ref="H106:K106"/>
    <mergeCell ref="H107:K107"/>
    <mergeCell ref="H87:K87"/>
    <mergeCell ref="H98:K98"/>
    <mergeCell ref="H99:K99"/>
    <mergeCell ref="H100:K100"/>
    <mergeCell ref="H101:K101"/>
    <mergeCell ref="H102:K102"/>
    <mergeCell ref="H81:K81"/>
    <mergeCell ref="H82:K82"/>
    <mergeCell ref="H83:K83"/>
    <mergeCell ref="H84:K84"/>
    <mergeCell ref="H85:K85"/>
    <mergeCell ref="H86:K86"/>
    <mergeCell ref="AC44:AF44"/>
    <mergeCell ref="AG44:AJ44"/>
    <mergeCell ref="B75:L75"/>
    <mergeCell ref="C46:C47"/>
    <mergeCell ref="C48:C49"/>
    <mergeCell ref="C50:C51"/>
    <mergeCell ref="C52:C53"/>
    <mergeCell ref="U44:X44"/>
    <mergeCell ref="Y44:AB44"/>
    <mergeCell ref="B46:B53"/>
    <mergeCell ref="Q22:T22"/>
    <mergeCell ref="U22:X22"/>
    <mergeCell ref="B15:M15"/>
    <mergeCell ref="E44:H44"/>
    <mergeCell ref="I44:L44"/>
    <mergeCell ref="M44:P44"/>
    <mergeCell ref="C36:C37"/>
    <mergeCell ref="C38:C39"/>
    <mergeCell ref="C40:C41"/>
    <mergeCell ref="C30:C31"/>
    <mergeCell ref="O14:Z14"/>
    <mergeCell ref="B58:B65"/>
    <mergeCell ref="C58:C59"/>
    <mergeCell ref="C60:C61"/>
    <mergeCell ref="C62:C63"/>
    <mergeCell ref="C64:C65"/>
    <mergeCell ref="Q44:T44"/>
    <mergeCell ref="C24:C25"/>
    <mergeCell ref="C26:C27"/>
    <mergeCell ref="C28:C29"/>
    <mergeCell ref="C32:C33"/>
    <mergeCell ref="C34:C35"/>
    <mergeCell ref="B73:L73"/>
    <mergeCell ref="B21:M21"/>
    <mergeCell ref="B74:M74"/>
    <mergeCell ref="B24:B41"/>
    <mergeCell ref="E22:H22"/>
    <mergeCell ref="I22:L22"/>
    <mergeCell ref="M22:P22"/>
    <mergeCell ref="A2:F2"/>
    <mergeCell ref="A1:F1"/>
    <mergeCell ref="B17:M17"/>
    <mergeCell ref="B72:M72"/>
    <mergeCell ref="B20:M20"/>
    <mergeCell ref="B71:L71"/>
    <mergeCell ref="B69:L69"/>
    <mergeCell ref="B70:M70"/>
    <mergeCell ref="B18:M18"/>
    <mergeCell ref="B19:M19"/>
    <mergeCell ref="B8:M8"/>
    <mergeCell ref="B10:M10"/>
    <mergeCell ref="B11:M11"/>
    <mergeCell ref="B12:M12"/>
    <mergeCell ref="B13:M13"/>
    <mergeCell ref="B14:M14"/>
  </mergeCells>
  <conditionalFormatting sqref="Q24:T25">
    <cfRule type="expression" priority="9" dxfId="0">
      <formula>IF(Q24="",TRUE,FALSE)</formula>
    </cfRule>
  </conditionalFormatting>
  <conditionalFormatting sqref="Q32:T33">
    <cfRule type="expression" priority="8" dxfId="0">
      <formula>IF(Q32="",TRUE,FALSE)</formula>
    </cfRule>
  </conditionalFormatting>
  <conditionalFormatting sqref="Q40:T41">
    <cfRule type="expression" priority="7" dxfId="0">
      <formula>IF(Q40="",TRUE,FALSE)</formula>
    </cfRule>
  </conditionalFormatting>
  <conditionalFormatting sqref="F100:G100">
    <cfRule type="expression" priority="6" dxfId="0">
      <formula>IF(F100="",TRUE,FALSE)</formula>
    </cfRule>
  </conditionalFormatting>
  <conditionalFormatting sqref="F109:G109">
    <cfRule type="expression" priority="5" dxfId="0">
      <formula>IF(F109="",TRUE,FALSE)</formula>
    </cfRule>
  </conditionalFormatting>
  <conditionalFormatting sqref="D101:E101">
    <cfRule type="expression" priority="4" dxfId="0">
      <formula>IF(D101="",TRUE,FALSE)</formula>
    </cfRule>
  </conditionalFormatting>
  <conditionalFormatting sqref="D110:E110">
    <cfRule type="expression" priority="3" dxfId="0">
      <formula>IF(D110="",TRUE,FALSE)</formula>
    </cfRule>
  </conditionalFormatting>
  <conditionalFormatting sqref="F105:G105">
    <cfRule type="expression" priority="2" dxfId="0">
      <formula>IF(F105="",TRUE,FALSE)</formula>
    </cfRule>
  </conditionalFormatting>
  <conditionalFormatting sqref="D106:E106">
    <cfRule type="expression" priority="1" dxfId="0">
      <formula>IF(D106="",TRUE,FALSE)</formula>
    </cfRule>
  </conditionalFormatting>
  <hyperlinks>
    <hyperlink ref="A3" location="Index!A1" display="Index"/>
    <hyperlink ref="B12:M12" location="'Outside of scopes'!A1" display="●  For vehicles run on biofuels, please refer to the ‘bioenergy’ conversion factors – note any vehicle run on biofuel should also have an ‘outside of scopes’ CO2 figure reported separately. See the &quot;Uutside of scopes&quot; tab for more detail."/>
    <hyperlink ref="B14:M14" location="'Business travel- land'!A1" display="●  Where a vehicle is used by an organisation, but it isn't owned by the organisation, then the emissions from the vehicle can be reported in Scope 3 instead of Scope 1, using the same factors.  These factors can also be found in the Scope 3 under ‘busine"/>
  </hyperlinks>
  <printOptions/>
  <pageMargins left="0.7" right="0.7" top="0.75" bottom="0.75" header="0.3" footer="0.3"/>
  <pageSetup fitToHeight="0" fitToWidth="1" horizontalDpi="600" verticalDpi="600" orientation="landscape" paperSize="9" scale="31" r:id="rId3"/>
  <ignoredErrors>
    <ignoredError sqref="A2" emptyCellReference="1"/>
  </ignoredErrors>
  <legacyDrawing r:id="rId2"/>
</worksheet>
</file>

<file path=xl/worksheets/sheet8.xml><?xml version="1.0" encoding="utf-8"?>
<worksheet xmlns="http://schemas.openxmlformats.org/spreadsheetml/2006/main" xmlns:r="http://schemas.openxmlformats.org/officeDocument/2006/relationships">
  <sheetPr>
    <tabColor theme="4" tint="0.39998000860214233"/>
    <pageSetUpPr fitToPage="1"/>
  </sheetPr>
  <dimension ref="A1:U35"/>
  <sheetViews>
    <sheetView zoomScale="102" zoomScaleNormal="102" zoomScalePageLayoutView="0" workbookViewId="0" topLeftCell="A1">
      <pane xSplit="1" ySplit="3" topLeftCell="B19"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35" bestFit="1" customWidth="1"/>
    <col min="2" max="2" width="20.8515625" style="35" customWidth="1"/>
    <col min="3" max="3" width="14.421875" style="35" customWidth="1"/>
    <col min="4" max="4" width="8.421875" style="35" customWidth="1"/>
    <col min="5" max="5" width="10.28125" style="35" customWidth="1"/>
    <col min="6" max="6" width="13.28125" style="35" customWidth="1"/>
    <col min="7" max="7" width="17.57421875" style="35" bestFit="1" customWidth="1"/>
    <col min="8" max="9" width="13.28125" style="35" customWidth="1"/>
    <col min="10" max="16384" width="11.140625" style="35" customWidth="1"/>
  </cols>
  <sheetData>
    <row r="1" spans="1:12" s="137" customFormat="1" ht="11.25">
      <c r="A1" s="448" t="str">
        <f>Introduction!$A$1</f>
        <v>UK Government GHG Conversion Factors for Company Reporting</v>
      </c>
      <c r="B1" s="448"/>
      <c r="C1" s="448"/>
      <c r="D1" s="448"/>
      <c r="E1" s="448"/>
      <c r="F1" s="448"/>
      <c r="G1" s="448"/>
      <c r="H1" s="448"/>
      <c r="I1" s="448"/>
      <c r="J1" s="448"/>
      <c r="K1" s="448"/>
      <c r="L1" s="448"/>
    </row>
    <row r="2" spans="1:21" ht="21">
      <c r="A2" s="442" t="str">
        <f ca="1">MID(CELL("filename",$B$2),FIND("]",CELL("filename",$B$2))+1,256)</f>
        <v>UK electricity</v>
      </c>
      <c r="B2" s="442"/>
      <c r="C2" s="442"/>
      <c r="D2" s="442"/>
      <c r="E2" s="442"/>
      <c r="F2" s="442"/>
      <c r="G2" s="37"/>
      <c r="H2" s="37"/>
      <c r="I2" s="37"/>
      <c r="J2" s="37"/>
      <c r="K2" s="37"/>
      <c r="L2" s="37"/>
      <c r="M2" s="37"/>
      <c r="N2" s="209"/>
      <c r="O2" s="209"/>
      <c r="P2" s="209"/>
      <c r="Q2" s="209"/>
      <c r="R2" s="209"/>
      <c r="S2" s="209"/>
      <c r="T2" s="209"/>
      <c r="U2" s="209"/>
    </row>
    <row r="3" spans="1:21" ht="15">
      <c r="A3" s="139" t="s">
        <v>184</v>
      </c>
      <c r="B3" s="37"/>
      <c r="C3" s="37"/>
      <c r="D3" s="37"/>
      <c r="E3" s="37"/>
      <c r="F3" s="37"/>
      <c r="G3" s="37"/>
      <c r="H3" s="37"/>
      <c r="I3" s="37"/>
      <c r="J3" s="37"/>
      <c r="K3" s="37"/>
      <c r="L3" s="37"/>
      <c r="M3" s="37"/>
      <c r="N3" s="209"/>
      <c r="O3" s="209"/>
      <c r="P3" s="209"/>
      <c r="Q3" s="209"/>
      <c r="R3" s="209"/>
      <c r="S3" s="209"/>
      <c r="T3" s="209"/>
      <c r="U3" s="209"/>
    </row>
    <row r="4" spans="1:21" s="141" customFormat="1" ht="7.5" thickBot="1">
      <c r="A4" s="116"/>
      <c r="B4" s="116"/>
      <c r="C4" s="116"/>
      <c r="D4" s="116"/>
      <c r="E4" s="116"/>
      <c r="F4" s="116"/>
      <c r="G4" s="116"/>
      <c r="H4" s="116"/>
      <c r="I4" s="116"/>
      <c r="J4" s="116"/>
      <c r="K4" s="116"/>
      <c r="L4" s="116"/>
      <c r="M4" s="116"/>
      <c r="N4" s="116"/>
      <c r="O4" s="116"/>
      <c r="P4" s="116"/>
      <c r="Q4" s="116"/>
      <c r="R4" s="116"/>
      <c r="S4" s="116"/>
      <c r="T4" s="116"/>
      <c r="U4" s="116"/>
    </row>
    <row r="5" spans="1:21" ht="15.75" thickTop="1">
      <c r="A5" s="37"/>
      <c r="B5" s="4" t="s">
        <v>12</v>
      </c>
      <c r="C5" s="78" t="s">
        <v>82</v>
      </c>
      <c r="D5" s="102" t="s">
        <v>142</v>
      </c>
      <c r="E5" s="55">
        <f>Introduction!$C$5</f>
        <v>43312</v>
      </c>
      <c r="F5" s="102" t="s">
        <v>173</v>
      </c>
      <c r="G5" s="55" t="str">
        <f>Introduction!E5</f>
        <v>Standard Set</v>
      </c>
      <c r="H5" s="37"/>
      <c r="I5" s="37"/>
      <c r="J5" s="37"/>
      <c r="K5" s="37"/>
      <c r="L5" s="37"/>
      <c r="M5" s="37"/>
      <c r="N5" s="209"/>
      <c r="O5" s="209"/>
      <c r="P5" s="209"/>
      <c r="Q5" s="209"/>
      <c r="R5" s="209"/>
      <c r="S5" s="209"/>
      <c r="T5" s="209"/>
      <c r="U5" s="209"/>
    </row>
    <row r="6" spans="1:21" ht="15.75" thickBot="1">
      <c r="A6" s="37"/>
      <c r="B6" s="105" t="s">
        <v>135</v>
      </c>
      <c r="C6" s="72" t="s">
        <v>107</v>
      </c>
      <c r="D6" s="93" t="s">
        <v>33</v>
      </c>
      <c r="E6" s="58">
        <f>Introduction!C6</f>
        <v>1</v>
      </c>
      <c r="F6" s="93" t="s">
        <v>20</v>
      </c>
      <c r="G6" s="121">
        <f>UpdateYear</f>
        <v>2017</v>
      </c>
      <c r="H6" s="37"/>
      <c r="I6" s="37"/>
      <c r="J6" s="37"/>
      <c r="K6" s="37"/>
      <c r="L6" s="37"/>
      <c r="M6" s="37"/>
      <c r="N6" s="209"/>
      <c r="O6" s="209"/>
      <c r="P6" s="209"/>
      <c r="Q6" s="209"/>
      <c r="R6" s="209"/>
      <c r="S6" s="209"/>
      <c r="T6" s="209"/>
      <c r="U6" s="209"/>
    </row>
    <row r="7" spans="1:21" ht="16.5" thickBot="1" thickTop="1">
      <c r="A7" s="37"/>
      <c r="B7" s="37"/>
      <c r="C7" s="37"/>
      <c r="D7" s="37"/>
      <c r="E7" s="37"/>
      <c r="F7" s="37"/>
      <c r="G7" s="37"/>
      <c r="H7" s="37"/>
      <c r="I7" s="37"/>
      <c r="J7" s="37"/>
      <c r="K7" s="37"/>
      <c r="L7" s="37"/>
      <c r="M7" s="37"/>
      <c r="N7" s="209"/>
      <c r="O7" s="209"/>
      <c r="P7" s="209"/>
      <c r="Q7" s="209"/>
      <c r="R7" s="209"/>
      <c r="S7" s="209"/>
      <c r="T7" s="209"/>
      <c r="U7" s="209"/>
    </row>
    <row r="8" spans="1:21" ht="50.25" customHeight="1" thickBot="1" thickTop="1">
      <c r="A8" s="37"/>
      <c r="B8" s="505" t="s">
        <v>570</v>
      </c>
      <c r="C8" s="506"/>
      <c r="D8" s="506"/>
      <c r="E8" s="506"/>
      <c r="F8" s="506"/>
      <c r="G8" s="506"/>
      <c r="H8" s="506"/>
      <c r="I8" s="506"/>
      <c r="J8" s="506"/>
      <c r="K8" s="506"/>
      <c r="L8" s="506"/>
      <c r="M8" s="507"/>
      <c r="N8" s="209"/>
      <c r="O8" s="209"/>
      <c r="P8" s="209"/>
      <c r="Q8" s="209"/>
      <c r="R8" s="209"/>
      <c r="S8" s="209"/>
      <c r="T8" s="209"/>
      <c r="U8" s="209"/>
    </row>
    <row r="9" spans="1:21" ht="15.75" thickTop="1">
      <c r="A9" s="37"/>
      <c r="B9" s="514"/>
      <c r="C9" s="516"/>
      <c r="D9" s="516"/>
      <c r="E9" s="516"/>
      <c r="F9" s="516"/>
      <c r="G9" s="516"/>
      <c r="H9" s="516"/>
      <c r="I9" s="516"/>
      <c r="J9" s="516"/>
      <c r="K9" s="516"/>
      <c r="L9" s="516"/>
      <c r="M9" s="516"/>
      <c r="N9" s="209"/>
      <c r="O9" s="209"/>
      <c r="P9" s="209"/>
      <c r="Q9" s="209"/>
      <c r="R9" s="209"/>
      <c r="S9" s="209"/>
      <c r="T9" s="209"/>
      <c r="U9" s="209"/>
    </row>
    <row r="10" spans="2:21" s="37" customFormat="1" ht="15.75">
      <c r="B10" s="515" t="s">
        <v>174</v>
      </c>
      <c r="C10" s="515"/>
      <c r="D10" s="515"/>
      <c r="E10" s="515"/>
      <c r="F10" s="515"/>
      <c r="G10" s="515"/>
      <c r="H10" s="515"/>
      <c r="I10" s="515"/>
      <c r="J10" s="515"/>
      <c r="K10" s="515"/>
      <c r="L10" s="515"/>
      <c r="M10" s="515"/>
      <c r="N10" s="209"/>
      <c r="O10" s="209"/>
      <c r="P10" s="209"/>
      <c r="Q10" s="209"/>
      <c r="R10" s="209"/>
      <c r="S10" s="209"/>
      <c r="T10" s="209"/>
      <c r="U10" s="209"/>
    </row>
    <row r="11" spans="2:21" s="37" customFormat="1" ht="18.75" customHeight="1">
      <c r="B11" s="514" t="s">
        <v>571</v>
      </c>
      <c r="C11" s="514"/>
      <c r="D11" s="514"/>
      <c r="E11" s="514"/>
      <c r="F11" s="514"/>
      <c r="G11" s="514"/>
      <c r="H11" s="514"/>
      <c r="I11" s="514"/>
      <c r="J11" s="514"/>
      <c r="K11" s="514"/>
      <c r="L11" s="514"/>
      <c r="M11" s="514"/>
      <c r="N11" s="209"/>
      <c r="O11" s="209"/>
      <c r="P11" s="209"/>
      <c r="Q11" s="209"/>
      <c r="R11" s="209"/>
      <c r="S11" s="209"/>
      <c r="T11" s="209"/>
      <c r="U11" s="209"/>
    </row>
    <row r="12" spans="2:21" s="37" customFormat="1" ht="36" customHeight="1">
      <c r="B12" s="514" t="s">
        <v>572</v>
      </c>
      <c r="C12" s="514"/>
      <c r="D12" s="514"/>
      <c r="E12" s="514"/>
      <c r="F12" s="514"/>
      <c r="G12" s="514"/>
      <c r="H12" s="514"/>
      <c r="I12" s="514"/>
      <c r="J12" s="514"/>
      <c r="K12" s="514"/>
      <c r="L12" s="514"/>
      <c r="M12" s="514"/>
      <c r="N12" s="209"/>
      <c r="O12" s="209"/>
      <c r="P12" s="209"/>
      <c r="Q12" s="209"/>
      <c r="R12" s="209"/>
      <c r="S12" s="209"/>
      <c r="T12" s="209"/>
      <c r="U12" s="209"/>
    </row>
    <row r="13" spans="2:21" s="37" customFormat="1" ht="34.5" customHeight="1">
      <c r="B13" s="514" t="s">
        <v>573</v>
      </c>
      <c r="C13" s="514"/>
      <c r="D13" s="514"/>
      <c r="E13" s="514"/>
      <c r="F13" s="514"/>
      <c r="G13" s="514"/>
      <c r="H13" s="514"/>
      <c r="I13" s="514"/>
      <c r="J13" s="514"/>
      <c r="K13" s="514"/>
      <c r="L13" s="514"/>
      <c r="M13" s="514"/>
      <c r="N13" s="209"/>
      <c r="O13" s="209"/>
      <c r="P13" s="209"/>
      <c r="Q13" s="209"/>
      <c r="R13" s="209"/>
      <c r="S13" s="209"/>
      <c r="T13" s="209"/>
      <c r="U13" s="209"/>
    </row>
    <row r="14" spans="2:21" s="37" customFormat="1" ht="42.75" customHeight="1">
      <c r="B14" s="514" t="s">
        <v>574</v>
      </c>
      <c r="C14" s="514"/>
      <c r="D14" s="514"/>
      <c r="E14" s="514"/>
      <c r="F14" s="514"/>
      <c r="G14" s="514"/>
      <c r="H14" s="514"/>
      <c r="I14" s="514"/>
      <c r="J14" s="514"/>
      <c r="K14" s="514"/>
      <c r="L14" s="514"/>
      <c r="M14" s="514"/>
      <c r="N14" s="209"/>
      <c r="O14" s="209"/>
      <c r="P14" s="209"/>
      <c r="Q14" s="209"/>
      <c r="R14" s="209"/>
      <c r="S14" s="209"/>
      <c r="T14" s="209"/>
      <c r="U14" s="209"/>
    </row>
    <row r="15" spans="2:21" s="37" customFormat="1" ht="10.5" customHeight="1">
      <c r="B15" s="192"/>
      <c r="C15" s="192"/>
      <c r="D15" s="192"/>
      <c r="E15" s="192"/>
      <c r="F15" s="192"/>
      <c r="G15" s="192"/>
      <c r="H15" s="192"/>
      <c r="I15" s="192"/>
      <c r="J15" s="192"/>
      <c r="K15" s="192"/>
      <c r="L15" s="192"/>
      <c r="M15" s="192"/>
      <c r="N15" s="209"/>
      <c r="O15" s="209"/>
      <c r="P15" s="209"/>
      <c r="Q15" s="209"/>
      <c r="R15" s="209"/>
      <c r="S15" s="209"/>
      <c r="T15" s="209"/>
      <c r="U15" s="209"/>
    </row>
    <row r="16" spans="2:21" s="37" customFormat="1" ht="15.75">
      <c r="B16" s="127" t="s">
        <v>176</v>
      </c>
      <c r="C16" s="134"/>
      <c r="D16" s="134"/>
      <c r="E16" s="134"/>
      <c r="F16" s="134"/>
      <c r="G16" s="134"/>
      <c r="H16" s="134"/>
      <c r="I16" s="134"/>
      <c r="J16" s="134"/>
      <c r="K16" s="134"/>
      <c r="L16" s="134"/>
      <c r="M16" s="134"/>
      <c r="N16" s="209"/>
      <c r="O16" s="209"/>
      <c r="P16" s="209"/>
      <c r="Q16" s="209"/>
      <c r="R16" s="209"/>
      <c r="S16" s="209"/>
      <c r="T16" s="209"/>
      <c r="U16" s="209"/>
    </row>
    <row r="17" spans="2:13" s="113" customFormat="1" ht="158.25" customHeight="1">
      <c r="B17" s="514" t="s">
        <v>670</v>
      </c>
      <c r="C17" s="514"/>
      <c r="D17" s="514"/>
      <c r="E17" s="514"/>
      <c r="F17" s="514"/>
      <c r="G17" s="514"/>
      <c r="H17" s="514"/>
      <c r="I17" s="514"/>
      <c r="J17" s="514"/>
      <c r="K17" s="514"/>
      <c r="L17" s="514"/>
      <c r="M17" s="514"/>
    </row>
    <row r="18" spans="2:21" s="37" customFormat="1" ht="18.75" customHeight="1">
      <c r="B18" s="515" t="s">
        <v>157</v>
      </c>
      <c r="C18" s="515"/>
      <c r="D18" s="515"/>
      <c r="E18" s="515"/>
      <c r="F18" s="515"/>
      <c r="G18" s="515"/>
      <c r="H18" s="515"/>
      <c r="I18" s="515"/>
      <c r="J18" s="515"/>
      <c r="K18" s="515"/>
      <c r="L18" s="515"/>
      <c r="M18" s="515"/>
      <c r="N18" s="209"/>
      <c r="O18" s="209"/>
      <c r="P18" s="209"/>
      <c r="Q18" s="209"/>
      <c r="R18" s="209"/>
      <c r="S18" s="209"/>
      <c r="T18" s="209"/>
      <c r="U18" s="209"/>
    </row>
    <row r="19" spans="2:21" s="37" customFormat="1" ht="15">
      <c r="B19" s="514" t="s">
        <v>575</v>
      </c>
      <c r="C19" s="514"/>
      <c r="D19" s="514"/>
      <c r="E19" s="514"/>
      <c r="F19" s="514"/>
      <c r="G19" s="514"/>
      <c r="H19" s="514"/>
      <c r="I19" s="514"/>
      <c r="J19" s="514"/>
      <c r="K19" s="514"/>
      <c r="L19" s="514"/>
      <c r="M19" s="514"/>
      <c r="N19" s="209"/>
      <c r="O19" s="209"/>
      <c r="P19" s="209"/>
      <c r="Q19" s="209"/>
      <c r="R19" s="209"/>
      <c r="S19" s="209"/>
      <c r="T19" s="209"/>
      <c r="U19" s="209"/>
    </row>
    <row r="20" spans="2:21" s="37" customFormat="1" ht="15">
      <c r="B20" s="514" t="s">
        <v>516</v>
      </c>
      <c r="C20" s="514"/>
      <c r="D20" s="514"/>
      <c r="E20" s="514"/>
      <c r="F20" s="514"/>
      <c r="G20" s="514"/>
      <c r="H20" s="514"/>
      <c r="I20" s="514"/>
      <c r="J20" s="514"/>
      <c r="K20" s="514"/>
      <c r="L20" s="514"/>
      <c r="M20" s="514"/>
      <c r="N20" s="209"/>
      <c r="O20" s="209"/>
      <c r="P20" s="209"/>
      <c r="Q20" s="209"/>
      <c r="R20" s="209"/>
      <c r="S20" s="209"/>
      <c r="T20" s="209"/>
      <c r="U20" s="209"/>
    </row>
    <row r="21" spans="1:21" s="39" customFormat="1" ht="16.5" customHeight="1">
      <c r="A21" s="114"/>
      <c r="B21" s="173"/>
      <c r="C21" s="173"/>
      <c r="D21" s="173"/>
      <c r="E21" s="173"/>
      <c r="F21" s="173"/>
      <c r="G21" s="173"/>
      <c r="H21" s="173"/>
      <c r="I21" s="173"/>
      <c r="J21" s="173"/>
      <c r="K21" s="173"/>
      <c r="L21" s="173"/>
      <c r="M21" s="173"/>
      <c r="N21" s="114"/>
      <c r="O21" s="114"/>
      <c r="P21" s="114"/>
      <c r="Q21" s="114"/>
      <c r="R21" s="114"/>
      <c r="S21" s="114"/>
      <c r="T21" s="114"/>
      <c r="U21" s="114"/>
    </row>
    <row r="22" spans="1:21" s="39" customFormat="1" ht="18">
      <c r="A22" s="114"/>
      <c r="B22" s="151" t="s">
        <v>187</v>
      </c>
      <c r="C22" s="146" t="s">
        <v>378</v>
      </c>
      <c r="D22" s="146" t="s">
        <v>189</v>
      </c>
      <c r="E22" s="147" t="s">
        <v>66</v>
      </c>
      <c r="F22" s="147" t="s">
        <v>190</v>
      </c>
      <c r="G22" s="147" t="s">
        <v>191</v>
      </c>
      <c r="H22" s="147" t="s">
        <v>192</v>
      </c>
      <c r="I22" s="147" t="s">
        <v>193</v>
      </c>
      <c r="J22" s="114"/>
      <c r="K22" s="114"/>
      <c r="L22" s="114"/>
      <c r="M22" s="114"/>
      <c r="N22" s="114"/>
      <c r="O22" s="114"/>
      <c r="P22" s="114"/>
      <c r="Q22" s="114"/>
      <c r="R22" s="114"/>
      <c r="S22" s="114"/>
      <c r="T22" s="114"/>
      <c r="U22" s="114"/>
    </row>
    <row r="23" spans="1:21" s="39" customFormat="1" ht="30">
      <c r="A23" s="114"/>
      <c r="B23" s="184" t="s">
        <v>379</v>
      </c>
      <c r="C23" s="147" t="s">
        <v>380</v>
      </c>
      <c r="D23" s="147" t="s">
        <v>127</v>
      </c>
      <c r="E23" s="181">
        <f>UpdateYear</f>
        <v>2017</v>
      </c>
      <c r="F23" s="258">
        <v>0.35156</v>
      </c>
      <c r="G23" s="258">
        <v>0.34885</v>
      </c>
      <c r="H23" s="258">
        <v>0.00062</v>
      </c>
      <c r="I23" s="258">
        <v>0.00209</v>
      </c>
      <c r="J23" s="114"/>
      <c r="K23" s="114"/>
      <c r="L23" s="114"/>
      <c r="M23" s="114"/>
      <c r="N23" s="270"/>
      <c r="O23" s="114"/>
      <c r="P23" s="114"/>
      <c r="Q23" s="114"/>
      <c r="R23" s="114"/>
      <c r="S23" s="114"/>
      <c r="T23" s="114"/>
      <c r="U23" s="114"/>
    </row>
    <row r="24" spans="1:21" s="39" customFormat="1" ht="14.25">
      <c r="A24" s="114"/>
      <c r="B24" s="173"/>
      <c r="C24" s="113"/>
      <c r="D24" s="113"/>
      <c r="E24" s="113"/>
      <c r="F24" s="113"/>
      <c r="G24" s="113"/>
      <c r="H24" s="113"/>
      <c r="I24" s="113"/>
      <c r="J24" s="113"/>
      <c r="K24" s="113"/>
      <c r="L24" s="113"/>
      <c r="M24" s="113"/>
      <c r="N24" s="114"/>
      <c r="O24" s="114"/>
      <c r="P24" s="114"/>
      <c r="Q24" s="114"/>
      <c r="R24" s="114"/>
      <c r="S24" s="114"/>
      <c r="T24" s="114"/>
      <c r="U24" s="114"/>
    </row>
    <row r="25" spans="1:21" s="39" customFormat="1" ht="14.25">
      <c r="A25" s="114"/>
      <c r="B25" s="173"/>
      <c r="C25" s="113"/>
      <c r="D25" s="113"/>
      <c r="E25" s="113"/>
      <c r="F25" s="113"/>
      <c r="G25" s="113"/>
      <c r="H25" s="113"/>
      <c r="I25" s="113"/>
      <c r="J25" s="113"/>
      <c r="K25" s="113"/>
      <c r="L25" s="113"/>
      <c r="M25" s="113"/>
      <c r="N25" s="114"/>
      <c r="O25" s="114"/>
      <c r="P25" s="114"/>
      <c r="Q25" s="114"/>
      <c r="R25" s="114"/>
      <c r="S25" s="114"/>
      <c r="T25" s="114"/>
      <c r="U25" s="114"/>
    </row>
    <row r="26" spans="2:13" s="174" customFormat="1" ht="15">
      <c r="B26" s="515" t="s">
        <v>120</v>
      </c>
      <c r="C26" s="515"/>
      <c r="D26" s="515"/>
      <c r="E26" s="515"/>
      <c r="F26" s="515"/>
      <c r="G26" s="515"/>
      <c r="H26" s="515"/>
      <c r="I26" s="515"/>
      <c r="J26" s="515"/>
      <c r="K26" s="515"/>
      <c r="L26" s="515"/>
      <c r="M26" s="515"/>
    </row>
    <row r="27" spans="2:13" s="175" customFormat="1" ht="18" customHeight="1">
      <c r="B27" s="513" t="s">
        <v>576</v>
      </c>
      <c r="C27" s="513"/>
      <c r="D27" s="513"/>
      <c r="E27" s="513"/>
      <c r="F27" s="513"/>
      <c r="G27" s="513"/>
      <c r="H27" s="513"/>
      <c r="I27" s="513"/>
      <c r="J27" s="513"/>
      <c r="K27" s="513"/>
      <c r="L27" s="513"/>
      <c r="M27" s="513"/>
    </row>
    <row r="28" spans="2:13" s="158" customFormat="1" ht="54.75" customHeight="1">
      <c r="B28" s="514" t="s">
        <v>671</v>
      </c>
      <c r="C28" s="514"/>
      <c r="D28" s="514"/>
      <c r="E28" s="514"/>
      <c r="F28" s="514"/>
      <c r="G28" s="514"/>
      <c r="H28" s="514"/>
      <c r="I28" s="514"/>
      <c r="J28" s="514"/>
      <c r="K28" s="514"/>
      <c r="L28" s="514"/>
      <c r="M28" s="514"/>
    </row>
    <row r="29" spans="2:13" s="175" customFormat="1" ht="21" customHeight="1">
      <c r="B29" s="513" t="s">
        <v>577</v>
      </c>
      <c r="C29" s="513"/>
      <c r="D29" s="513"/>
      <c r="E29" s="513"/>
      <c r="F29" s="513"/>
      <c r="G29" s="513"/>
      <c r="H29" s="513"/>
      <c r="I29" s="513"/>
      <c r="J29" s="513"/>
      <c r="K29" s="513"/>
      <c r="L29" s="513"/>
      <c r="M29" s="513"/>
    </row>
    <row r="30" spans="1:13" s="158" customFormat="1" ht="42.75" customHeight="1">
      <c r="A30" s="37"/>
      <c r="B30" s="514" t="s">
        <v>644</v>
      </c>
      <c r="C30" s="514"/>
      <c r="D30" s="514"/>
      <c r="E30" s="514"/>
      <c r="F30" s="514"/>
      <c r="G30" s="514"/>
      <c r="H30" s="514"/>
      <c r="I30" s="514"/>
      <c r="J30" s="514"/>
      <c r="K30" s="514"/>
      <c r="L30" s="514"/>
      <c r="M30" s="514"/>
    </row>
    <row r="31" spans="2:13" s="175" customFormat="1" ht="23.25" customHeight="1">
      <c r="B31" s="513" t="s">
        <v>578</v>
      </c>
      <c r="C31" s="513"/>
      <c r="D31" s="513"/>
      <c r="E31" s="513"/>
      <c r="F31" s="513"/>
      <c r="G31" s="513"/>
      <c r="H31" s="513"/>
      <c r="I31" s="513"/>
      <c r="J31" s="513"/>
      <c r="K31" s="513"/>
      <c r="L31" s="513"/>
      <c r="M31" s="513"/>
    </row>
    <row r="32" spans="2:13" s="158" customFormat="1" ht="35.25" customHeight="1">
      <c r="B32" s="514" t="s">
        <v>517</v>
      </c>
      <c r="C32" s="514"/>
      <c r="D32" s="514"/>
      <c r="E32" s="514"/>
      <c r="F32" s="514"/>
      <c r="G32" s="514"/>
      <c r="H32" s="514"/>
      <c r="I32" s="514"/>
      <c r="J32" s="514"/>
      <c r="K32" s="514"/>
      <c r="L32" s="514"/>
      <c r="M32" s="514"/>
    </row>
    <row r="33" spans="2:21" s="37" customFormat="1" ht="14.25">
      <c r="B33" s="250" t="s">
        <v>640</v>
      </c>
      <c r="C33" s="250"/>
      <c r="D33" s="250"/>
      <c r="E33" s="250"/>
      <c r="F33" s="250"/>
      <c r="G33" s="250"/>
      <c r="H33" s="250"/>
      <c r="I33" s="250"/>
      <c r="J33" s="250"/>
      <c r="K33" s="250"/>
      <c r="L33" s="250"/>
      <c r="M33" s="250"/>
      <c r="N33" s="209"/>
      <c r="O33" s="209"/>
      <c r="P33" s="209"/>
      <c r="Q33" s="209"/>
      <c r="R33" s="209"/>
      <c r="S33" s="209"/>
      <c r="T33" s="209"/>
      <c r="U33" s="209"/>
    </row>
    <row r="34" spans="14:21" s="37" customFormat="1" ht="14.25">
      <c r="N34" s="209"/>
      <c r="O34" s="209"/>
      <c r="P34" s="209"/>
      <c r="Q34" s="209"/>
      <c r="R34" s="209"/>
      <c r="S34" s="209"/>
      <c r="T34" s="209"/>
      <c r="U34" s="209"/>
    </row>
    <row r="35" spans="14:21" s="37" customFormat="1" ht="14.25">
      <c r="N35" s="209"/>
      <c r="O35" s="209"/>
      <c r="P35" s="209"/>
      <c r="Q35" s="209"/>
      <c r="R35" s="209"/>
      <c r="S35" s="209"/>
      <c r="T35" s="209"/>
      <c r="U35" s="209"/>
    </row>
    <row r="36" s="37" customFormat="1" ht="14.25"/>
    <row r="37" s="209" customFormat="1" ht="14.25"/>
    <row r="38" s="209" customFormat="1" ht="14.25"/>
    <row r="39" s="209" customFormat="1" ht="14.25"/>
    <row r="40" s="209" customFormat="1" ht="14.25"/>
    <row r="41" s="209" customFormat="1" ht="14.25"/>
    <row r="42" s="209" customFormat="1" ht="14.25"/>
    <row r="43" s="209" customFormat="1" ht="14.25"/>
    <row r="44" s="209" customFormat="1" ht="14.25"/>
    <row r="45" s="209" customFormat="1" ht="14.25"/>
    <row r="46" s="209" customFormat="1" ht="14.25"/>
    <row r="47" s="209" customFormat="1" ht="14.25"/>
    <row r="48" s="209" customFormat="1" ht="14.25"/>
    <row r="49" s="209" customFormat="1" ht="14.25"/>
    <row r="50" s="209" customFormat="1" ht="14.25"/>
    <row r="51" s="209" customFormat="1" ht="14.25"/>
    <row r="52" s="209" customFormat="1" ht="14.25"/>
    <row r="53" s="209" customFormat="1" ht="14.25"/>
    <row r="54" s="209" customFormat="1" ht="14.25"/>
    <row r="55" s="209" customFormat="1" ht="14.25"/>
    <row r="56" s="209" customFormat="1" ht="14.25"/>
    <row r="57" s="209" customFormat="1" ht="14.25"/>
    <row r="58" s="209" customFormat="1" ht="14.25"/>
    <row r="59" s="209" customFormat="1" ht="14.25"/>
    <row r="60" s="209" customFormat="1" ht="14.25"/>
    <row r="61" s="209" customFormat="1" ht="14.25"/>
    <row r="62" s="209" customFormat="1" ht="14.25"/>
    <row r="63" s="209" customFormat="1" ht="14.25"/>
    <row r="64" s="209" customFormat="1" ht="14.25"/>
    <row r="65" s="209" customFormat="1" ht="14.25"/>
    <row r="66" s="209" customFormat="1" ht="14.25"/>
    <row r="67" s="209" customFormat="1" ht="14.25"/>
    <row r="68" s="209" customFormat="1" ht="14.25"/>
    <row r="69" s="209" customFormat="1" ht="14.25"/>
    <row r="70" s="209" customFormat="1" ht="14.25"/>
    <row r="71" s="209" customFormat="1" ht="14.25"/>
    <row r="72" s="209" customFormat="1" ht="14.25"/>
    <row r="73" s="209" customFormat="1" ht="14.25"/>
    <row r="74" s="209" customFormat="1" ht="14.25"/>
    <row r="75" s="209" customFormat="1" ht="14.25"/>
    <row r="76" s="209" customFormat="1" ht="14.25"/>
    <row r="77" s="209" customFormat="1" ht="14.25"/>
    <row r="78" s="209" customFormat="1" ht="14.25"/>
    <row r="79" s="209" customFormat="1" ht="14.25"/>
    <row r="80" s="209" customFormat="1" ht="14.25"/>
    <row r="81" s="209" customFormat="1" ht="14.25"/>
    <row r="82" s="209" customFormat="1" ht="14.25"/>
    <row r="83" s="209" customFormat="1" ht="14.25"/>
    <row r="84" s="209" customFormat="1" ht="14.25"/>
    <row r="85" s="209" customFormat="1" ht="14.25"/>
    <row r="86" s="209" customFormat="1" ht="14.25"/>
    <row r="87" s="209" customFormat="1" ht="14.25"/>
    <row r="88" s="209" customFormat="1" ht="14.25"/>
    <row r="89" s="209" customFormat="1" ht="14.25"/>
    <row r="90" s="209" customFormat="1" ht="14.25"/>
    <row r="91" s="209" customFormat="1" ht="14.25"/>
    <row r="92" s="209" customFormat="1" ht="14.25"/>
    <row r="93" s="209" customFormat="1" ht="14.25"/>
    <row r="94" s="209" customFormat="1" ht="14.25"/>
    <row r="95" s="209" customFormat="1" ht="14.25"/>
    <row r="96" s="209" customFormat="1" ht="14.25"/>
    <row r="97" s="209" customFormat="1" ht="14.25"/>
    <row r="98" s="209" customFormat="1" ht="14.25"/>
    <row r="99" s="209" customFormat="1" ht="14.25"/>
    <row r="100" s="209" customFormat="1" ht="14.25"/>
    <row r="101" s="209" customFormat="1" ht="14.25"/>
    <row r="102" s="209" customFormat="1" ht="14.25"/>
    <row r="103" s="209" customFormat="1" ht="14.25"/>
    <row r="104" s="209" customFormat="1" ht="14.25"/>
    <row r="105" s="209" customFormat="1" ht="14.25"/>
    <row r="106" s="209" customFormat="1" ht="14.25"/>
    <row r="107" s="209" customFormat="1" ht="14.25"/>
    <row r="108" s="209" customFormat="1" ht="14.25"/>
    <row r="109" s="209" customFormat="1" ht="14.25"/>
    <row r="110" s="209" customFormat="1" ht="14.25"/>
    <row r="111" s="209" customFormat="1" ht="14.25"/>
    <row r="112" s="209" customFormat="1" ht="14.25"/>
    <row r="113" s="209" customFormat="1" ht="14.25"/>
    <row r="114" s="209" customFormat="1" ht="14.25"/>
    <row r="115" s="209" customFormat="1" ht="14.25"/>
    <row r="116" s="209" customFormat="1" ht="14.25"/>
    <row r="117" s="209" customFormat="1" ht="14.25"/>
    <row r="118" s="209" customFormat="1" ht="14.25"/>
    <row r="119" s="209" customFormat="1" ht="14.25"/>
    <row r="120" s="209" customFormat="1" ht="14.25"/>
    <row r="121" s="209" customFormat="1" ht="14.25"/>
    <row r="122" s="209" customFormat="1" ht="14.25"/>
    <row r="123" s="209" customFormat="1" ht="14.25"/>
    <row r="124" s="209" customFormat="1" ht="14.25"/>
    <row r="125" s="209" customFormat="1" ht="14.25"/>
    <row r="126" s="209" customFormat="1" ht="14.25"/>
    <row r="127" s="209" customFormat="1" ht="14.25"/>
    <row r="128" s="209" customFormat="1" ht="14.25"/>
    <row r="129" s="209" customFormat="1" ht="14.25"/>
  </sheetData>
  <sheetProtection/>
  <mergeCells count="21">
    <mergeCell ref="A1:F1"/>
    <mergeCell ref="B8:M8"/>
    <mergeCell ref="B9:M9"/>
    <mergeCell ref="B10:M10"/>
    <mergeCell ref="B11:M11"/>
    <mergeCell ref="A2:F2"/>
    <mergeCell ref="G1:L1"/>
    <mergeCell ref="B31:M31"/>
    <mergeCell ref="B29:M29"/>
    <mergeCell ref="B30:M30"/>
    <mergeCell ref="B32:M32"/>
    <mergeCell ref="B27:M27"/>
    <mergeCell ref="B28:M28"/>
    <mergeCell ref="B18:M18"/>
    <mergeCell ref="B12:M12"/>
    <mergeCell ref="B26:M26"/>
    <mergeCell ref="B14:M14"/>
    <mergeCell ref="B17:M17"/>
    <mergeCell ref="B19:M19"/>
    <mergeCell ref="B20:M20"/>
    <mergeCell ref="B13:M13"/>
  </mergeCells>
  <hyperlinks>
    <hyperlink ref="B13:M13" r:id="rId1" display="●  Organisations that generate renewable energy or purchase green energy should refer to Defra's  'Environmental reporting guidelines' for information on how to account for their electricity usage"/>
    <hyperlink ref="B30:M30" r:id="rId2" display="At this time factors for CRC reporting are not aligned with Defra’s conversion factors.  If you are reporting to CRC you should refer to specific CRC guidance on conversion factors."/>
    <hyperlink ref="A3" location="Index!A1" display="Index"/>
  </hyperlinks>
  <printOptions/>
  <pageMargins left="0.7" right="0.7" top="0.75" bottom="0.75" header="0.3" footer="0.3"/>
  <pageSetup fitToHeight="0" fitToWidth="1" horizontalDpi="600" verticalDpi="600" orientation="landscape" paperSize="9" scale="81" r:id="rId5"/>
  <legacyDrawing r:id="rId4"/>
</worksheet>
</file>

<file path=xl/worksheets/sheet9.xml><?xml version="1.0" encoding="utf-8"?>
<worksheet xmlns="http://schemas.openxmlformats.org/spreadsheetml/2006/main" xmlns:r="http://schemas.openxmlformats.org/officeDocument/2006/relationships">
  <sheetPr>
    <tabColor theme="5" tint="0.39998000860214233"/>
    <pageSetUpPr fitToPage="1"/>
  </sheetPr>
  <dimension ref="A1:Z112"/>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140625" defaultRowHeight="15"/>
  <cols>
    <col min="1" max="1" width="5.7109375" style="35" bestFit="1" customWidth="1"/>
    <col min="2" max="2" width="25.00390625" style="35" customWidth="1"/>
    <col min="3" max="3" width="22.8515625" style="35" customWidth="1"/>
    <col min="4" max="4" width="8.421875" style="35" customWidth="1"/>
    <col min="5" max="5" width="10.28125" style="35" customWidth="1"/>
    <col min="6" max="6" width="13.28125" style="35" customWidth="1"/>
    <col min="7" max="7" width="13.140625" style="35" customWidth="1"/>
    <col min="8" max="9" width="13.28125" style="35" customWidth="1"/>
    <col min="10" max="10" width="16.57421875" style="35" customWidth="1"/>
    <col min="11" max="12" width="5.7109375" style="35" customWidth="1"/>
    <col min="13" max="13" width="4.421875" style="35" customWidth="1"/>
    <col min="14" max="16384" width="11.140625" style="35" customWidth="1"/>
  </cols>
  <sheetData>
    <row r="1" spans="1:6" s="137" customFormat="1" ht="11.25">
      <c r="A1" s="448" t="str">
        <f>Introduction!$A$1</f>
        <v>UK Government GHG Conversion Factors for Company Reporting</v>
      </c>
      <c r="B1" s="448"/>
      <c r="C1" s="448"/>
      <c r="D1" s="448"/>
      <c r="E1" s="448"/>
      <c r="F1" s="448"/>
    </row>
    <row r="2" spans="1:26" ht="21">
      <c r="A2" s="442" t="str">
        <f ca="1">MID(CELL("filename",$B$2),FIND("]",CELL("filename",$B$2))+1,256)</f>
        <v>Transmission and distribution</v>
      </c>
      <c r="B2" s="442"/>
      <c r="C2" s="442"/>
      <c r="D2" s="442"/>
      <c r="E2" s="442"/>
      <c r="F2" s="442"/>
      <c r="G2" s="37"/>
      <c r="H2" s="37"/>
      <c r="I2" s="37"/>
      <c r="J2" s="37"/>
      <c r="K2" s="37"/>
      <c r="L2" s="37"/>
      <c r="M2" s="37"/>
      <c r="N2" s="209"/>
      <c r="O2" s="209"/>
      <c r="P2" s="209"/>
      <c r="Q2" s="209"/>
      <c r="R2" s="209"/>
      <c r="S2" s="209"/>
      <c r="T2" s="209"/>
      <c r="U2" s="209"/>
      <c r="V2" s="209"/>
      <c r="W2" s="209"/>
      <c r="X2" s="209"/>
      <c r="Y2" s="209"/>
      <c r="Z2" s="209"/>
    </row>
    <row r="3" spans="1:26" ht="15">
      <c r="A3" s="139" t="s">
        <v>184</v>
      </c>
      <c r="B3" s="37"/>
      <c r="C3" s="37"/>
      <c r="D3" s="37"/>
      <c r="E3" s="37"/>
      <c r="F3" s="37"/>
      <c r="G3" s="37"/>
      <c r="H3" s="37"/>
      <c r="I3" s="37"/>
      <c r="J3" s="37"/>
      <c r="K3" s="37"/>
      <c r="L3" s="37"/>
      <c r="M3" s="37"/>
      <c r="N3" s="209"/>
      <c r="O3" s="209"/>
      <c r="P3" s="209"/>
      <c r="Q3" s="209"/>
      <c r="R3" s="209"/>
      <c r="S3" s="209"/>
      <c r="T3" s="209"/>
      <c r="U3" s="209"/>
      <c r="V3" s="209"/>
      <c r="W3" s="209"/>
      <c r="X3" s="209"/>
      <c r="Y3" s="209"/>
      <c r="Z3" s="209"/>
    </row>
    <row r="4" spans="1:26" s="141" customFormat="1" ht="7.5" thickBo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1:26" ht="25.5" customHeight="1" thickTop="1">
      <c r="A5" s="37"/>
      <c r="B5" s="4" t="s">
        <v>12</v>
      </c>
      <c r="C5" s="78" t="s">
        <v>122</v>
      </c>
      <c r="D5" s="102" t="s">
        <v>142</v>
      </c>
      <c r="E5" s="55">
        <f>Introduction!$C$5</f>
        <v>43312</v>
      </c>
      <c r="F5" s="102" t="s">
        <v>173</v>
      </c>
      <c r="G5" s="55" t="str">
        <f>Introduction!E5</f>
        <v>Standard Set</v>
      </c>
      <c r="H5" s="37"/>
      <c r="I5" s="37"/>
      <c r="J5" s="37"/>
      <c r="K5" s="37"/>
      <c r="L5" s="37"/>
      <c r="M5" s="37"/>
      <c r="N5" s="209"/>
      <c r="O5" s="209"/>
      <c r="P5" s="209"/>
      <c r="Q5" s="209"/>
      <c r="R5" s="209"/>
      <c r="S5" s="209"/>
      <c r="T5" s="209"/>
      <c r="U5" s="209"/>
      <c r="V5" s="209"/>
      <c r="W5" s="209"/>
      <c r="X5" s="209"/>
      <c r="Y5" s="209"/>
      <c r="Z5" s="209"/>
    </row>
    <row r="6" spans="1:26" ht="15.75" thickBot="1">
      <c r="A6" s="37"/>
      <c r="B6" s="105" t="s">
        <v>135</v>
      </c>
      <c r="C6" s="72" t="s">
        <v>101</v>
      </c>
      <c r="D6" s="93" t="s">
        <v>33</v>
      </c>
      <c r="E6" s="58">
        <f>Introduction!C6</f>
        <v>1</v>
      </c>
      <c r="F6" s="93" t="s">
        <v>20</v>
      </c>
      <c r="G6" s="121">
        <f>UpdateYear</f>
        <v>2017</v>
      </c>
      <c r="H6" s="37"/>
      <c r="I6" s="37"/>
      <c r="J6" s="37"/>
      <c r="K6" s="37"/>
      <c r="L6" s="37"/>
      <c r="M6" s="37"/>
      <c r="N6" s="209"/>
      <c r="O6" s="209"/>
      <c r="P6" s="209"/>
      <c r="Q6" s="209"/>
      <c r="R6" s="209"/>
      <c r="S6" s="209"/>
      <c r="T6" s="209"/>
      <c r="U6" s="209"/>
      <c r="V6" s="209"/>
      <c r="W6" s="209"/>
      <c r="X6" s="209"/>
      <c r="Y6" s="209"/>
      <c r="Z6" s="209"/>
    </row>
    <row r="7" spans="1:26" ht="16.5" thickBot="1" thickTop="1">
      <c r="A7" s="37"/>
      <c r="B7" s="37"/>
      <c r="C7" s="37"/>
      <c r="D7" s="37"/>
      <c r="E7" s="37"/>
      <c r="F7" s="37"/>
      <c r="G7" s="37"/>
      <c r="H7" s="37"/>
      <c r="I7" s="37"/>
      <c r="J7" s="37"/>
      <c r="K7" s="37"/>
      <c r="L7" s="37"/>
      <c r="M7" s="37"/>
      <c r="N7" s="209"/>
      <c r="O7" s="209"/>
      <c r="P7" s="209"/>
      <c r="Q7" s="209"/>
      <c r="R7" s="209"/>
      <c r="S7" s="209"/>
      <c r="T7" s="209"/>
      <c r="U7" s="209"/>
      <c r="V7" s="209"/>
      <c r="W7" s="209"/>
      <c r="X7" s="209"/>
      <c r="Y7" s="209"/>
      <c r="Z7" s="209"/>
    </row>
    <row r="8" spans="1:26" ht="39.75" customHeight="1" thickBot="1" thickTop="1">
      <c r="A8" s="37"/>
      <c r="B8" s="549" t="s">
        <v>579</v>
      </c>
      <c r="C8" s="550"/>
      <c r="D8" s="550"/>
      <c r="E8" s="550"/>
      <c r="F8" s="550"/>
      <c r="G8" s="550"/>
      <c r="H8" s="550"/>
      <c r="I8" s="550"/>
      <c r="J8" s="550"/>
      <c r="K8" s="550"/>
      <c r="L8" s="550"/>
      <c r="M8" s="551"/>
      <c r="N8" s="209"/>
      <c r="O8" s="209"/>
      <c r="P8" s="209"/>
      <c r="Q8" s="209"/>
      <c r="R8" s="209"/>
      <c r="S8" s="209"/>
      <c r="T8" s="209"/>
      <c r="U8" s="209"/>
      <c r="V8" s="209"/>
      <c r="W8" s="209"/>
      <c r="X8" s="209"/>
      <c r="Y8" s="209"/>
      <c r="Z8" s="209"/>
    </row>
    <row r="9" spans="1:26" ht="15.75" thickTop="1">
      <c r="A9" s="37"/>
      <c r="B9" s="432"/>
      <c r="C9" s="552"/>
      <c r="D9" s="552"/>
      <c r="E9" s="552"/>
      <c r="F9" s="552"/>
      <c r="G9" s="552"/>
      <c r="H9" s="552"/>
      <c r="I9" s="552"/>
      <c r="J9" s="552"/>
      <c r="K9" s="552"/>
      <c r="L9" s="552"/>
      <c r="M9" s="552"/>
      <c r="N9" s="209"/>
      <c r="O9" s="209"/>
      <c r="P9" s="209"/>
      <c r="Q9" s="209"/>
      <c r="R9" s="209"/>
      <c r="S9" s="209"/>
      <c r="T9" s="209"/>
      <c r="U9" s="209"/>
      <c r="V9" s="209"/>
      <c r="W9" s="209"/>
      <c r="X9" s="209"/>
      <c r="Y9" s="209"/>
      <c r="Z9" s="209"/>
    </row>
    <row r="10" spans="1:26" ht="15.75">
      <c r="A10" s="37"/>
      <c r="B10" s="493" t="s">
        <v>174</v>
      </c>
      <c r="C10" s="493"/>
      <c r="D10" s="493"/>
      <c r="E10" s="493"/>
      <c r="F10" s="493"/>
      <c r="G10" s="493"/>
      <c r="H10" s="493"/>
      <c r="I10" s="493"/>
      <c r="J10" s="493"/>
      <c r="K10" s="493"/>
      <c r="L10" s="493"/>
      <c r="M10" s="493"/>
      <c r="N10" s="209"/>
      <c r="O10" s="209"/>
      <c r="P10" s="209"/>
      <c r="Q10" s="209"/>
      <c r="R10" s="209"/>
      <c r="S10" s="209"/>
      <c r="T10" s="209"/>
      <c r="U10" s="209"/>
      <c r="V10" s="209"/>
      <c r="W10" s="209"/>
      <c r="X10" s="209"/>
      <c r="Y10" s="209"/>
      <c r="Z10" s="209"/>
    </row>
    <row r="11" spans="2:26" s="37" customFormat="1" ht="20.25" customHeight="1">
      <c r="B11" s="432" t="s">
        <v>518</v>
      </c>
      <c r="C11" s="432"/>
      <c r="D11" s="432"/>
      <c r="E11" s="432"/>
      <c r="F11" s="432"/>
      <c r="G11" s="432"/>
      <c r="H11" s="432"/>
      <c r="I11" s="432"/>
      <c r="J11" s="432"/>
      <c r="K11" s="432"/>
      <c r="L11" s="432"/>
      <c r="M11" s="432"/>
      <c r="N11" s="209"/>
      <c r="O11" s="209"/>
      <c r="P11" s="209"/>
      <c r="Q11" s="209"/>
      <c r="R11" s="209"/>
      <c r="S11" s="209"/>
      <c r="T11" s="209"/>
      <c r="U11" s="209"/>
      <c r="V11" s="209"/>
      <c r="W11" s="209"/>
      <c r="X11" s="209"/>
      <c r="Y11" s="209"/>
      <c r="Z11" s="209"/>
    </row>
    <row r="12" spans="2:26" s="37" customFormat="1" ht="15">
      <c r="B12" s="432" t="s">
        <v>580</v>
      </c>
      <c r="C12" s="432"/>
      <c r="D12" s="432"/>
      <c r="E12" s="432"/>
      <c r="F12" s="432"/>
      <c r="G12" s="432"/>
      <c r="H12" s="432"/>
      <c r="I12" s="432"/>
      <c r="J12" s="432"/>
      <c r="K12" s="432"/>
      <c r="L12" s="432"/>
      <c r="M12" s="432"/>
      <c r="N12" s="209"/>
      <c r="O12" s="209"/>
      <c r="P12" s="209"/>
      <c r="Q12" s="209"/>
      <c r="R12" s="209"/>
      <c r="S12" s="209"/>
      <c r="T12" s="209"/>
      <c r="U12" s="209"/>
      <c r="V12" s="209"/>
      <c r="W12" s="209"/>
      <c r="X12" s="209"/>
      <c r="Y12" s="209"/>
      <c r="Z12" s="209"/>
    </row>
    <row r="13" spans="2:26" s="37" customFormat="1" ht="15">
      <c r="B13" s="432"/>
      <c r="C13" s="432"/>
      <c r="D13" s="432"/>
      <c r="E13" s="432"/>
      <c r="F13" s="432"/>
      <c r="G13" s="432"/>
      <c r="H13" s="432"/>
      <c r="I13" s="432"/>
      <c r="J13" s="432"/>
      <c r="K13" s="432"/>
      <c r="L13" s="432"/>
      <c r="M13" s="432"/>
      <c r="N13" s="209"/>
      <c r="O13" s="209"/>
      <c r="P13" s="209"/>
      <c r="Q13" s="209"/>
      <c r="R13" s="209"/>
      <c r="S13" s="209"/>
      <c r="T13" s="209"/>
      <c r="U13" s="209"/>
      <c r="V13" s="209"/>
      <c r="W13" s="209"/>
      <c r="X13" s="209"/>
      <c r="Y13" s="209"/>
      <c r="Z13" s="209"/>
    </row>
    <row r="14" spans="2:26" s="37" customFormat="1" ht="15.75">
      <c r="B14" s="508" t="s">
        <v>110</v>
      </c>
      <c r="C14" s="508"/>
      <c r="D14" s="508"/>
      <c r="E14" s="508"/>
      <c r="F14" s="508"/>
      <c r="G14" s="508"/>
      <c r="H14" s="508"/>
      <c r="I14" s="508"/>
      <c r="J14" s="508"/>
      <c r="K14" s="508"/>
      <c r="L14" s="508"/>
      <c r="M14" s="508"/>
      <c r="N14" s="209"/>
      <c r="O14" s="209"/>
      <c r="P14" s="209"/>
      <c r="Q14" s="209"/>
      <c r="R14" s="209"/>
      <c r="S14" s="209"/>
      <c r="T14" s="209"/>
      <c r="U14" s="209"/>
      <c r="V14" s="209"/>
      <c r="W14" s="209"/>
      <c r="X14" s="209"/>
      <c r="Y14" s="209"/>
      <c r="Z14" s="209"/>
    </row>
    <row r="15" spans="2:26" s="37" customFormat="1" ht="18" customHeight="1">
      <c r="B15" s="432" t="s">
        <v>581</v>
      </c>
      <c r="C15" s="432"/>
      <c r="D15" s="432"/>
      <c r="E15" s="432"/>
      <c r="F15" s="432"/>
      <c r="G15" s="432"/>
      <c r="H15" s="432"/>
      <c r="I15" s="432"/>
      <c r="J15" s="432"/>
      <c r="K15" s="432"/>
      <c r="L15" s="432"/>
      <c r="M15" s="432"/>
      <c r="N15" s="209"/>
      <c r="O15" s="209"/>
      <c r="P15" s="209"/>
      <c r="Q15" s="209"/>
      <c r="R15" s="209"/>
      <c r="S15" s="209"/>
      <c r="T15" s="209"/>
      <c r="U15" s="209"/>
      <c r="V15" s="209"/>
      <c r="W15" s="209"/>
      <c r="X15" s="209"/>
      <c r="Y15" s="209"/>
      <c r="Z15" s="209"/>
    </row>
    <row r="16" spans="2:26" s="37" customFormat="1" ht="18" customHeight="1">
      <c r="B16" s="432" t="s">
        <v>582</v>
      </c>
      <c r="C16" s="432"/>
      <c r="D16" s="432"/>
      <c r="E16" s="432"/>
      <c r="F16" s="432"/>
      <c r="G16" s="432"/>
      <c r="H16" s="432"/>
      <c r="I16" s="432"/>
      <c r="J16" s="432"/>
      <c r="K16" s="432"/>
      <c r="L16" s="432"/>
      <c r="M16" s="432"/>
      <c r="N16" s="209"/>
      <c r="O16" s="209"/>
      <c r="P16" s="209"/>
      <c r="Q16" s="209"/>
      <c r="R16" s="209"/>
      <c r="S16" s="209"/>
      <c r="T16" s="209"/>
      <c r="U16" s="209"/>
      <c r="V16" s="209"/>
      <c r="W16" s="209"/>
      <c r="X16" s="209"/>
      <c r="Y16" s="209"/>
      <c r="Z16" s="209"/>
    </row>
    <row r="17" spans="2:26" s="37" customFormat="1" ht="18.75" customHeight="1">
      <c r="B17" s="432" t="s">
        <v>583</v>
      </c>
      <c r="C17" s="432"/>
      <c r="D17" s="432"/>
      <c r="E17" s="432"/>
      <c r="F17" s="432"/>
      <c r="G17" s="432"/>
      <c r="H17" s="432"/>
      <c r="I17" s="432"/>
      <c r="J17" s="432"/>
      <c r="K17" s="432"/>
      <c r="L17" s="432"/>
      <c r="M17" s="432"/>
      <c r="N17" s="209"/>
      <c r="O17" s="209"/>
      <c r="P17" s="209"/>
      <c r="Q17" s="209"/>
      <c r="R17" s="209"/>
      <c r="S17" s="209"/>
      <c r="T17" s="209"/>
      <c r="U17" s="209"/>
      <c r="V17" s="209"/>
      <c r="W17" s="209"/>
      <c r="X17" s="209"/>
      <c r="Y17" s="209"/>
      <c r="Z17" s="209"/>
    </row>
    <row r="18" spans="2:13" s="114" customFormat="1" ht="15">
      <c r="B18" s="128"/>
      <c r="C18" s="157"/>
      <c r="D18" s="157"/>
      <c r="E18" s="157"/>
      <c r="F18" s="157"/>
      <c r="G18" s="157"/>
      <c r="H18" s="157"/>
      <c r="I18" s="157"/>
      <c r="J18" s="271"/>
      <c r="K18" s="157"/>
      <c r="L18" s="157"/>
      <c r="M18" s="157"/>
    </row>
    <row r="19" spans="1:26" s="39" customFormat="1" ht="18">
      <c r="A19" s="114"/>
      <c r="B19" s="151" t="s">
        <v>187</v>
      </c>
      <c r="C19" s="146" t="s">
        <v>237</v>
      </c>
      <c r="D19" s="146" t="s">
        <v>189</v>
      </c>
      <c r="E19" s="147" t="s">
        <v>66</v>
      </c>
      <c r="F19" s="147" t="s">
        <v>190</v>
      </c>
      <c r="G19" s="147" t="s">
        <v>191</v>
      </c>
      <c r="H19" s="147" t="s">
        <v>192</v>
      </c>
      <c r="I19" s="147" t="s">
        <v>193</v>
      </c>
      <c r="J19" s="114"/>
      <c r="K19" s="114"/>
      <c r="L19" s="114"/>
      <c r="M19" s="114"/>
      <c r="N19" s="114"/>
      <c r="O19" s="114"/>
      <c r="P19" s="114"/>
      <c r="Q19" s="114"/>
      <c r="R19" s="114"/>
      <c r="S19" s="114"/>
      <c r="T19" s="114"/>
      <c r="U19" s="114"/>
      <c r="V19" s="114"/>
      <c r="W19" s="114"/>
      <c r="X19" s="114"/>
      <c r="Y19" s="114"/>
      <c r="Z19" s="114"/>
    </row>
    <row r="20" spans="1:26" s="39" customFormat="1" ht="15">
      <c r="A20" s="114"/>
      <c r="B20" s="184" t="s">
        <v>442</v>
      </c>
      <c r="C20" s="147" t="s">
        <v>380</v>
      </c>
      <c r="D20" s="147" t="s">
        <v>127</v>
      </c>
      <c r="E20" s="181">
        <f>UpdateYear</f>
        <v>2017</v>
      </c>
      <c r="F20" s="358">
        <v>0.032869999999999996</v>
      </c>
      <c r="G20" s="358">
        <v>0.03261</v>
      </c>
      <c r="H20" s="358">
        <v>6E-05</v>
      </c>
      <c r="I20" s="358">
        <v>0.0002</v>
      </c>
      <c r="J20" s="114"/>
      <c r="K20" s="114"/>
      <c r="L20" s="114"/>
      <c r="M20" s="114"/>
      <c r="N20" s="114"/>
      <c r="O20" s="114"/>
      <c r="P20" s="114"/>
      <c r="Q20" s="114"/>
      <c r="R20" s="114"/>
      <c r="S20" s="114"/>
      <c r="T20" s="114"/>
      <c r="U20" s="114"/>
      <c r="V20" s="114"/>
      <c r="W20" s="114"/>
      <c r="X20" s="114"/>
      <c r="Y20" s="114"/>
      <c r="Z20" s="114"/>
    </row>
    <row r="21" spans="1:26" s="39" customFormat="1" ht="15">
      <c r="A21" s="114"/>
      <c r="B21" s="114"/>
      <c r="C21" s="114"/>
      <c r="D21" s="114"/>
      <c r="E21" s="114"/>
      <c r="F21" s="114"/>
      <c r="G21" s="200"/>
      <c r="H21" s="114"/>
      <c r="I21" s="114"/>
      <c r="J21" s="114"/>
      <c r="K21" s="114"/>
      <c r="L21" s="114"/>
      <c r="M21" s="114"/>
      <c r="N21" s="114"/>
      <c r="O21" s="114"/>
      <c r="P21" s="114"/>
      <c r="Q21" s="114"/>
      <c r="R21" s="114"/>
      <c r="S21" s="114"/>
      <c r="T21" s="114"/>
      <c r="U21" s="114"/>
      <c r="V21" s="114"/>
      <c r="W21" s="114"/>
      <c r="X21" s="114"/>
      <c r="Y21" s="114"/>
      <c r="Z21" s="114"/>
    </row>
    <row r="22" spans="1:26" s="39" customFormat="1" ht="15">
      <c r="A22" s="114"/>
      <c r="B22" s="15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row>
    <row r="23" spans="1:26" s="39" customFormat="1" ht="15">
      <c r="A23" s="114"/>
      <c r="B23" s="15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row>
    <row r="24" spans="1:26" s="39" customFormat="1" ht="18">
      <c r="A24" s="114"/>
      <c r="B24" s="151" t="s">
        <v>187</v>
      </c>
      <c r="C24" s="146" t="s">
        <v>237</v>
      </c>
      <c r="D24" s="146" t="s">
        <v>189</v>
      </c>
      <c r="E24" s="147" t="s">
        <v>66</v>
      </c>
      <c r="F24" s="147" t="s">
        <v>191</v>
      </c>
      <c r="G24" s="114"/>
      <c r="H24" s="114"/>
      <c r="I24" s="114"/>
      <c r="J24" s="114"/>
      <c r="K24" s="114"/>
      <c r="L24" s="114"/>
      <c r="M24" s="114"/>
      <c r="N24" s="114"/>
      <c r="O24" s="114"/>
      <c r="P24" s="114"/>
      <c r="Q24" s="114"/>
      <c r="R24" s="114"/>
      <c r="S24" s="114"/>
      <c r="T24" s="114"/>
      <c r="U24" s="114"/>
      <c r="V24" s="114"/>
      <c r="W24" s="114"/>
      <c r="X24" s="114"/>
      <c r="Y24" s="114"/>
      <c r="Z24" s="114"/>
    </row>
    <row r="25" spans="1:26" s="39" customFormat="1" ht="15">
      <c r="A25" s="114"/>
      <c r="B25" s="510" t="s">
        <v>443</v>
      </c>
      <c r="C25" s="147" t="s">
        <v>381</v>
      </c>
      <c r="D25" s="147" t="s">
        <v>127</v>
      </c>
      <c r="E25" s="181">
        <f aca="true" t="shared" si="0" ref="E25:E56">UpdateYear</f>
        <v>2017</v>
      </c>
      <c r="F25" s="361">
        <v>0.04529</v>
      </c>
      <c r="G25" s="114"/>
      <c r="H25" s="114"/>
      <c r="I25" s="114"/>
      <c r="J25" s="114"/>
      <c r="K25" s="114"/>
      <c r="L25" s="114"/>
      <c r="M25" s="114"/>
      <c r="N25" s="114"/>
      <c r="O25" s="114"/>
      <c r="P25" s="114"/>
      <c r="Q25" s="114"/>
      <c r="R25" s="114"/>
      <c r="S25" s="114"/>
      <c r="T25" s="114"/>
      <c r="U25" s="114"/>
      <c r="V25" s="114"/>
      <c r="W25" s="114"/>
      <c r="X25" s="114"/>
      <c r="Y25" s="114"/>
      <c r="Z25" s="114"/>
    </row>
    <row r="26" spans="1:26" s="39" customFormat="1" ht="15">
      <c r="A26" s="114"/>
      <c r="B26" s="510"/>
      <c r="C26" s="147" t="s">
        <v>382</v>
      </c>
      <c r="D26" s="147" t="s">
        <v>127</v>
      </c>
      <c r="E26" s="181">
        <f t="shared" si="0"/>
        <v>2017</v>
      </c>
      <c r="F26" s="361">
        <v>0.01181</v>
      </c>
      <c r="G26" s="114"/>
      <c r="H26" s="114"/>
      <c r="I26" s="114"/>
      <c r="J26" s="114"/>
      <c r="K26" s="114"/>
      <c r="L26" s="114"/>
      <c r="M26" s="114"/>
      <c r="N26" s="114"/>
      <c r="O26" s="114"/>
      <c r="P26" s="114"/>
      <c r="Q26" s="114"/>
      <c r="R26" s="114"/>
      <c r="S26" s="114"/>
      <c r="T26" s="114"/>
      <c r="U26" s="114"/>
      <c r="V26" s="114"/>
      <c r="W26" s="114"/>
      <c r="X26" s="114"/>
      <c r="Y26" s="114"/>
      <c r="Z26" s="114"/>
    </row>
    <row r="27" spans="1:26" s="39" customFormat="1" ht="15">
      <c r="A27" s="114"/>
      <c r="B27" s="510"/>
      <c r="C27" s="147" t="s">
        <v>383</v>
      </c>
      <c r="D27" s="147" t="s">
        <v>127</v>
      </c>
      <c r="E27" s="181">
        <f t="shared" si="0"/>
        <v>2017</v>
      </c>
      <c r="F27" s="361">
        <v>0.00828</v>
      </c>
      <c r="G27" s="114"/>
      <c r="H27" s="114"/>
      <c r="I27" s="114"/>
      <c r="J27" s="114"/>
      <c r="K27" s="114"/>
      <c r="L27" s="114"/>
      <c r="M27" s="114"/>
      <c r="N27" s="114"/>
      <c r="O27" s="114"/>
      <c r="P27" s="114"/>
      <c r="Q27" s="114"/>
      <c r="R27" s="114"/>
      <c r="S27" s="114"/>
      <c r="T27" s="114"/>
      <c r="U27" s="114"/>
      <c r="V27" s="114"/>
      <c r="W27" s="114"/>
      <c r="X27" s="114"/>
      <c r="Y27" s="114"/>
      <c r="Z27" s="114"/>
    </row>
    <row r="28" spans="1:26" s="39" customFormat="1" ht="15">
      <c r="A28" s="114"/>
      <c r="B28" s="510"/>
      <c r="C28" s="147" t="s">
        <v>384</v>
      </c>
      <c r="D28" s="147" t="s">
        <v>127</v>
      </c>
      <c r="E28" s="181">
        <f t="shared" si="0"/>
        <v>2017</v>
      </c>
      <c r="F28" s="361">
        <v>0.0115</v>
      </c>
      <c r="G28" s="114"/>
      <c r="H28" s="114"/>
      <c r="I28" s="114"/>
      <c r="J28" s="114"/>
      <c r="K28" s="114"/>
      <c r="L28" s="114"/>
      <c r="M28" s="114"/>
      <c r="N28" s="114"/>
      <c r="O28" s="114"/>
      <c r="P28" s="114"/>
      <c r="Q28" s="114"/>
      <c r="R28" s="114"/>
      <c r="S28" s="114"/>
      <c r="T28" s="114"/>
      <c r="U28" s="114"/>
      <c r="V28" s="114"/>
      <c r="W28" s="114"/>
      <c r="X28" s="114"/>
      <c r="Y28" s="114"/>
      <c r="Z28" s="114"/>
    </row>
    <row r="29" spans="1:26" s="39" customFormat="1" ht="15">
      <c r="A29" s="114"/>
      <c r="B29" s="510"/>
      <c r="C29" s="147" t="s">
        <v>385</v>
      </c>
      <c r="D29" s="147" t="s">
        <v>127</v>
      </c>
      <c r="E29" s="181">
        <f t="shared" si="0"/>
        <v>2017</v>
      </c>
      <c r="F29" s="361">
        <v>0.08567</v>
      </c>
      <c r="G29" s="114"/>
      <c r="H29" s="114"/>
      <c r="I29" s="114"/>
      <c r="J29" s="114"/>
      <c r="K29" s="114"/>
      <c r="L29" s="114"/>
      <c r="M29" s="114"/>
      <c r="N29" s="114"/>
      <c r="O29" s="114"/>
      <c r="P29" s="114"/>
      <c r="Q29" s="114"/>
      <c r="R29" s="114"/>
      <c r="S29" s="114"/>
      <c r="T29" s="114"/>
      <c r="U29" s="114"/>
      <c r="V29" s="114"/>
      <c r="W29" s="114"/>
      <c r="X29" s="114"/>
      <c r="Y29" s="114"/>
      <c r="Z29" s="114"/>
    </row>
    <row r="30" spans="1:26" s="39" customFormat="1" ht="15">
      <c r="A30" s="114"/>
      <c r="B30" s="510"/>
      <c r="C30" s="147" t="s">
        <v>386</v>
      </c>
      <c r="D30" s="147" t="s">
        <v>127</v>
      </c>
      <c r="E30" s="181">
        <f t="shared" si="0"/>
        <v>2017</v>
      </c>
      <c r="F30" s="361">
        <v>0.01802</v>
      </c>
      <c r="G30" s="114"/>
      <c r="H30" s="114"/>
      <c r="I30" s="114"/>
      <c r="J30" s="114"/>
      <c r="K30" s="114"/>
      <c r="L30" s="114"/>
      <c r="M30" s="114"/>
      <c r="N30" s="114"/>
      <c r="O30" s="114"/>
      <c r="P30" s="114"/>
      <c r="Q30" s="114"/>
      <c r="R30" s="114"/>
      <c r="S30" s="114"/>
      <c r="T30" s="114"/>
      <c r="U30" s="114"/>
      <c r="V30" s="114"/>
      <c r="W30" s="114"/>
      <c r="X30" s="114"/>
      <c r="Y30" s="114"/>
      <c r="Z30" s="114"/>
    </row>
    <row r="31" spans="1:26" s="39" customFormat="1" ht="15">
      <c r="A31" s="114"/>
      <c r="B31" s="510"/>
      <c r="C31" s="147" t="s">
        <v>387</v>
      </c>
      <c r="D31" s="147" t="s">
        <v>127</v>
      </c>
      <c r="E31" s="181">
        <f t="shared" si="0"/>
        <v>2017</v>
      </c>
      <c r="F31" s="361">
        <v>0.0219</v>
      </c>
      <c r="G31" s="114"/>
      <c r="H31" s="114"/>
      <c r="I31" s="114"/>
      <c r="J31" s="114"/>
      <c r="K31" s="114"/>
      <c r="L31" s="114"/>
      <c r="M31" s="114"/>
      <c r="N31" s="114"/>
      <c r="O31" s="114"/>
      <c r="P31" s="114"/>
      <c r="Q31" s="114"/>
      <c r="R31" s="114"/>
      <c r="S31" s="114"/>
      <c r="T31" s="114"/>
      <c r="U31" s="114"/>
      <c r="V31" s="114"/>
      <c r="W31" s="114"/>
      <c r="X31" s="114"/>
      <c r="Y31" s="114"/>
      <c r="Z31" s="114"/>
    </row>
    <row r="32" spans="1:26" s="39" customFormat="1" ht="15">
      <c r="A32" s="114"/>
      <c r="B32" s="510"/>
      <c r="C32" s="147" t="s">
        <v>388</v>
      </c>
      <c r="D32" s="147" t="s">
        <v>127</v>
      </c>
      <c r="E32" s="181">
        <f t="shared" si="0"/>
        <v>2017</v>
      </c>
      <c r="F32" s="361">
        <v>0.03568</v>
      </c>
      <c r="G32" s="114"/>
      <c r="H32" s="114"/>
      <c r="I32" s="114"/>
      <c r="J32" s="114"/>
      <c r="K32" s="114"/>
      <c r="L32" s="114"/>
      <c r="M32" s="114"/>
      <c r="N32" s="114"/>
      <c r="O32" s="114"/>
      <c r="P32" s="114"/>
      <c r="Q32" s="114"/>
      <c r="R32" s="114"/>
      <c r="S32" s="114"/>
      <c r="T32" s="114"/>
      <c r="U32" s="114"/>
      <c r="V32" s="114"/>
      <c r="W32" s="114"/>
      <c r="X32" s="114"/>
      <c r="Y32" s="114"/>
      <c r="Z32" s="114"/>
    </row>
    <row r="33" spans="2:6" s="114" customFormat="1" ht="15">
      <c r="B33" s="510"/>
      <c r="C33" s="147" t="s">
        <v>389</v>
      </c>
      <c r="D33" s="147" t="s">
        <v>127</v>
      </c>
      <c r="E33" s="181">
        <f t="shared" si="0"/>
        <v>2017</v>
      </c>
      <c r="F33" s="361">
        <v>0.03125</v>
      </c>
    </row>
    <row r="34" spans="2:6" s="114" customFormat="1" ht="15">
      <c r="B34" s="510"/>
      <c r="C34" s="147" t="s">
        <v>390</v>
      </c>
      <c r="D34" s="147" t="s">
        <v>127</v>
      </c>
      <c r="E34" s="181">
        <f t="shared" si="0"/>
        <v>2017</v>
      </c>
      <c r="F34" s="361">
        <v>0.03899</v>
      </c>
    </row>
    <row r="35" spans="2:6" s="114" customFormat="1" ht="15">
      <c r="B35" s="510"/>
      <c r="C35" s="147" t="s">
        <v>391</v>
      </c>
      <c r="D35" s="147" t="s">
        <v>127</v>
      </c>
      <c r="E35" s="181">
        <f t="shared" si="0"/>
        <v>2017</v>
      </c>
      <c r="F35" s="361">
        <v>0.0164</v>
      </c>
    </row>
    <row r="36" spans="2:6" s="114" customFormat="1" ht="15">
      <c r="B36" s="510"/>
      <c r="C36" s="147" t="s">
        <v>392</v>
      </c>
      <c r="D36" s="147" t="s">
        <v>127</v>
      </c>
      <c r="E36" s="181">
        <f t="shared" si="0"/>
        <v>2017</v>
      </c>
      <c r="F36" s="361">
        <v>0.05954</v>
      </c>
    </row>
    <row r="37" spans="2:6" s="114" customFormat="1" ht="15">
      <c r="B37" s="510"/>
      <c r="C37" s="147" t="s">
        <v>393</v>
      </c>
      <c r="D37" s="147" t="s">
        <v>127</v>
      </c>
      <c r="E37" s="181">
        <f t="shared" si="0"/>
        <v>2017</v>
      </c>
      <c r="F37" s="361">
        <v>0.13241</v>
      </c>
    </row>
    <row r="38" spans="2:6" s="114" customFormat="1" ht="15">
      <c r="B38" s="510"/>
      <c r="C38" s="147" t="s">
        <v>394</v>
      </c>
      <c r="D38" s="147" t="s">
        <v>127</v>
      </c>
      <c r="E38" s="181">
        <f t="shared" si="0"/>
        <v>2017</v>
      </c>
      <c r="F38" s="361">
        <v>0.00607</v>
      </c>
    </row>
    <row r="39" spans="2:6" s="114" customFormat="1" ht="15">
      <c r="B39" s="510"/>
      <c r="C39" s="147" t="s">
        <v>395</v>
      </c>
      <c r="D39" s="147" t="s">
        <v>127</v>
      </c>
      <c r="E39" s="181">
        <f t="shared" si="0"/>
        <v>2017</v>
      </c>
      <c r="F39" s="361">
        <v>0.00382</v>
      </c>
    </row>
    <row r="40" spans="2:6" s="114" customFormat="1" ht="15">
      <c r="B40" s="510"/>
      <c r="C40" s="147" t="s">
        <v>396</v>
      </c>
      <c r="D40" s="147" t="s">
        <v>127</v>
      </c>
      <c r="E40" s="181">
        <f t="shared" si="0"/>
        <v>2017</v>
      </c>
      <c r="F40" s="361">
        <v>0.02205</v>
      </c>
    </row>
    <row r="41" spans="2:6" s="114" customFormat="1" ht="15">
      <c r="B41" s="510"/>
      <c r="C41" s="147" t="s">
        <v>397</v>
      </c>
      <c r="D41" s="147" t="s">
        <v>127</v>
      </c>
      <c r="E41" s="181">
        <f t="shared" si="0"/>
        <v>2017</v>
      </c>
      <c r="F41" s="361">
        <v>0.02371</v>
      </c>
    </row>
    <row r="42" spans="2:6" s="114" customFormat="1" ht="15">
      <c r="B42" s="510"/>
      <c r="C42" s="147" t="s">
        <v>398</v>
      </c>
      <c r="D42" s="147" t="s">
        <v>127</v>
      </c>
      <c r="E42" s="181">
        <f t="shared" si="0"/>
        <v>2017</v>
      </c>
      <c r="F42" s="361">
        <v>0.06013</v>
      </c>
    </row>
    <row r="43" spans="2:6" s="114" customFormat="1" ht="15">
      <c r="B43" s="510"/>
      <c r="C43" s="147" t="s">
        <v>399</v>
      </c>
      <c r="D43" s="147" t="s">
        <v>127</v>
      </c>
      <c r="E43" s="181">
        <f t="shared" si="0"/>
        <v>2017</v>
      </c>
      <c r="F43" s="361">
        <v>0.08707</v>
      </c>
    </row>
    <row r="44" spans="2:6" s="114" customFormat="1" ht="15">
      <c r="B44" s="510"/>
      <c r="C44" s="147" t="s">
        <v>400</v>
      </c>
      <c r="D44" s="147" t="s">
        <v>127</v>
      </c>
      <c r="E44" s="181">
        <f t="shared" si="0"/>
        <v>2017</v>
      </c>
      <c r="F44" s="361">
        <v>0.03085</v>
      </c>
    </row>
    <row r="45" spans="2:6" s="114" customFormat="1" ht="15">
      <c r="B45" s="510"/>
      <c r="C45" s="147" t="s">
        <v>401</v>
      </c>
      <c r="D45" s="147" t="s">
        <v>127</v>
      </c>
      <c r="E45" s="181">
        <f t="shared" si="0"/>
        <v>2017</v>
      </c>
      <c r="F45" s="361">
        <v>1E-05</v>
      </c>
    </row>
    <row r="46" spans="2:6" s="114" customFormat="1" ht="15">
      <c r="B46" s="510"/>
      <c r="C46" s="147" t="s">
        <v>402</v>
      </c>
      <c r="D46" s="147" t="s">
        <v>127</v>
      </c>
      <c r="E46" s="181">
        <f t="shared" si="0"/>
        <v>2017</v>
      </c>
      <c r="F46" s="361">
        <v>0.20446</v>
      </c>
    </row>
    <row r="47" spans="2:6" s="114" customFormat="1" ht="15">
      <c r="B47" s="510"/>
      <c r="C47" s="147" t="s">
        <v>403</v>
      </c>
      <c r="D47" s="147" t="s">
        <v>127</v>
      </c>
      <c r="E47" s="181">
        <f t="shared" si="0"/>
        <v>2017</v>
      </c>
      <c r="F47" s="361">
        <v>0.08144</v>
      </c>
    </row>
    <row r="48" spans="2:6" s="114" customFormat="1" ht="15">
      <c r="B48" s="510"/>
      <c r="C48" s="147" t="s">
        <v>404</v>
      </c>
      <c r="D48" s="147" t="s">
        <v>127</v>
      </c>
      <c r="E48" s="181">
        <f t="shared" si="0"/>
        <v>2017</v>
      </c>
      <c r="F48" s="361">
        <v>0.0365</v>
      </c>
    </row>
    <row r="49" spans="2:6" s="114" customFormat="1" ht="15">
      <c r="B49" s="510"/>
      <c r="C49" s="147" t="s">
        <v>405</v>
      </c>
      <c r="D49" s="147" t="s">
        <v>127</v>
      </c>
      <c r="E49" s="181">
        <f t="shared" si="0"/>
        <v>2017</v>
      </c>
      <c r="F49" s="361">
        <v>0.0243</v>
      </c>
    </row>
    <row r="50" spans="2:6" s="114" customFormat="1" ht="15">
      <c r="B50" s="510"/>
      <c r="C50" s="147" t="s">
        <v>406</v>
      </c>
      <c r="D50" s="147" t="s">
        <v>127</v>
      </c>
      <c r="E50" s="181">
        <f t="shared" si="0"/>
        <v>2017</v>
      </c>
      <c r="F50" s="361">
        <v>0.02719</v>
      </c>
    </row>
    <row r="51" spans="2:6" s="114" customFormat="1" ht="15">
      <c r="B51" s="510"/>
      <c r="C51" s="147" t="s">
        <v>407</v>
      </c>
      <c r="D51" s="147" t="s">
        <v>127</v>
      </c>
      <c r="E51" s="181">
        <f t="shared" si="0"/>
        <v>2017</v>
      </c>
      <c r="F51" s="361">
        <v>0.02372</v>
      </c>
    </row>
    <row r="52" spans="2:6" s="114" customFormat="1" ht="15">
      <c r="B52" s="510"/>
      <c r="C52" s="147" t="s">
        <v>408</v>
      </c>
      <c r="D52" s="147" t="s">
        <v>127</v>
      </c>
      <c r="E52" s="181">
        <f t="shared" si="0"/>
        <v>2017</v>
      </c>
      <c r="F52" s="361">
        <v>0.0094</v>
      </c>
    </row>
    <row r="53" spans="2:6" s="114" customFormat="1" ht="15">
      <c r="B53" s="510"/>
      <c r="C53" s="147" t="s">
        <v>409</v>
      </c>
      <c r="D53" s="147" t="s">
        <v>127</v>
      </c>
      <c r="E53" s="181">
        <f t="shared" si="0"/>
        <v>2017</v>
      </c>
      <c r="F53" s="361">
        <v>0.02382</v>
      </c>
    </row>
    <row r="54" spans="2:6" s="114" customFormat="1" ht="15">
      <c r="B54" s="510"/>
      <c r="C54" s="147" t="s">
        <v>410</v>
      </c>
      <c r="D54" s="147" t="s">
        <v>127</v>
      </c>
      <c r="E54" s="181">
        <f t="shared" si="0"/>
        <v>2017</v>
      </c>
      <c r="F54" s="361">
        <v>0.00736</v>
      </c>
    </row>
    <row r="55" spans="2:6" s="114" customFormat="1" ht="15">
      <c r="B55" s="510"/>
      <c r="C55" s="147" t="s">
        <v>411</v>
      </c>
      <c r="D55" s="147" t="s">
        <v>127</v>
      </c>
      <c r="E55" s="181">
        <f t="shared" si="0"/>
        <v>2017</v>
      </c>
      <c r="F55" s="361">
        <v>0.04431</v>
      </c>
    </row>
    <row r="56" spans="2:6" s="114" customFormat="1" ht="15">
      <c r="B56" s="510"/>
      <c r="C56" s="147" t="s">
        <v>412</v>
      </c>
      <c r="D56" s="147" t="s">
        <v>127</v>
      </c>
      <c r="E56" s="181">
        <f t="shared" si="0"/>
        <v>2017</v>
      </c>
      <c r="F56" s="361">
        <v>0.04163</v>
      </c>
    </row>
    <row r="57" spans="2:6" s="114" customFormat="1" ht="15">
      <c r="B57" s="510"/>
      <c r="C57" s="147" t="s">
        <v>413</v>
      </c>
      <c r="D57" s="147" t="s">
        <v>127</v>
      </c>
      <c r="E57" s="181">
        <f aca="true" t="shared" si="1" ref="E57:E85">UpdateYear</f>
        <v>2017</v>
      </c>
      <c r="F57" s="361">
        <v>0.07272</v>
      </c>
    </row>
    <row r="58" spans="2:6" s="114" customFormat="1" ht="15">
      <c r="B58" s="510"/>
      <c r="C58" s="147" t="s">
        <v>414</v>
      </c>
      <c r="D58" s="147" t="s">
        <v>127</v>
      </c>
      <c r="E58" s="181">
        <f t="shared" si="1"/>
        <v>2017</v>
      </c>
      <c r="F58" s="361">
        <v>0.02441</v>
      </c>
    </row>
    <row r="59" spans="2:6" s="114" customFormat="1" ht="15">
      <c r="B59" s="510"/>
      <c r="C59" s="147" t="s">
        <v>415</v>
      </c>
      <c r="D59" s="147" t="s">
        <v>127</v>
      </c>
      <c r="E59" s="181">
        <f t="shared" si="1"/>
        <v>2017</v>
      </c>
      <c r="F59" s="361">
        <v>0.00901</v>
      </c>
    </row>
    <row r="60" spans="2:6" s="114" customFormat="1" ht="15">
      <c r="B60" s="510"/>
      <c r="C60" s="147" t="s">
        <v>416</v>
      </c>
      <c r="D60" s="147" t="s">
        <v>127</v>
      </c>
      <c r="E60" s="181">
        <f t="shared" si="1"/>
        <v>2017</v>
      </c>
      <c r="F60" s="361">
        <v>0.001</v>
      </c>
    </row>
    <row r="61" spans="2:6" s="114" customFormat="1" ht="15">
      <c r="B61" s="510"/>
      <c r="C61" s="147" t="s">
        <v>417</v>
      </c>
      <c r="D61" s="147" t="s">
        <v>127</v>
      </c>
      <c r="E61" s="181">
        <f t="shared" si="1"/>
        <v>2017</v>
      </c>
      <c r="F61" s="361">
        <v>0.07906</v>
      </c>
    </row>
    <row r="62" spans="2:6" s="114" customFormat="1" ht="15">
      <c r="B62" s="510"/>
      <c r="C62" s="147" t="s">
        <v>418</v>
      </c>
      <c r="D62" s="147" t="s">
        <v>127</v>
      </c>
      <c r="E62" s="181">
        <f t="shared" si="1"/>
        <v>2017</v>
      </c>
      <c r="F62" s="361">
        <v>0.0486</v>
      </c>
    </row>
    <row r="63" spans="2:6" s="114" customFormat="1" ht="15">
      <c r="B63" s="510"/>
      <c r="C63" s="147" t="s">
        <v>419</v>
      </c>
      <c r="D63" s="147" t="s">
        <v>127</v>
      </c>
      <c r="E63" s="181">
        <f t="shared" si="1"/>
        <v>2017</v>
      </c>
      <c r="F63" s="361">
        <v>0.05647</v>
      </c>
    </row>
    <row r="64" spans="2:6" s="114" customFormat="1" ht="15">
      <c r="B64" s="510"/>
      <c r="C64" s="147" t="s">
        <v>420</v>
      </c>
      <c r="D64" s="147" t="s">
        <v>127</v>
      </c>
      <c r="E64" s="181">
        <f t="shared" si="1"/>
        <v>2017</v>
      </c>
      <c r="F64" s="361">
        <v>0.06246</v>
      </c>
    </row>
    <row r="65" spans="2:6" s="114" customFormat="1" ht="15">
      <c r="B65" s="510"/>
      <c r="C65" s="147" t="s">
        <v>421</v>
      </c>
      <c r="D65" s="147" t="s">
        <v>127</v>
      </c>
      <c r="E65" s="181">
        <f t="shared" si="1"/>
        <v>2017</v>
      </c>
      <c r="F65" s="361">
        <v>0.02858</v>
      </c>
    </row>
    <row r="66" spans="2:6" s="114" customFormat="1" ht="15">
      <c r="B66" s="510"/>
      <c r="C66" s="147" t="s">
        <v>422</v>
      </c>
      <c r="D66" s="147" t="s">
        <v>127</v>
      </c>
      <c r="E66" s="181">
        <f t="shared" si="1"/>
        <v>2017</v>
      </c>
      <c r="F66" s="361">
        <v>0.0814</v>
      </c>
    </row>
    <row r="67" spans="2:6" s="114" customFormat="1" ht="15">
      <c r="B67" s="510"/>
      <c r="C67" s="147" t="s">
        <v>423</v>
      </c>
      <c r="D67" s="147" t="s">
        <v>127</v>
      </c>
      <c r="E67" s="181">
        <f t="shared" si="1"/>
        <v>2017</v>
      </c>
      <c r="F67" s="361">
        <v>0.06312</v>
      </c>
    </row>
    <row r="68" spans="2:6" s="114" customFormat="1" ht="15">
      <c r="B68" s="510"/>
      <c r="C68" s="147" t="s">
        <v>424</v>
      </c>
      <c r="D68" s="147" t="s">
        <v>127</v>
      </c>
      <c r="E68" s="181">
        <f t="shared" si="1"/>
        <v>2017</v>
      </c>
      <c r="F68" s="361">
        <v>0.05923</v>
      </c>
    </row>
    <row r="69" spans="2:6" s="114" customFormat="1" ht="15">
      <c r="B69" s="510"/>
      <c r="C69" s="147" t="s">
        <v>425</v>
      </c>
      <c r="D69" s="147" t="s">
        <v>127</v>
      </c>
      <c r="E69" s="181">
        <f t="shared" si="1"/>
        <v>2017</v>
      </c>
      <c r="F69" s="361">
        <v>0.0106</v>
      </c>
    </row>
    <row r="70" spans="2:6" s="114" customFormat="1" ht="15">
      <c r="B70" s="510"/>
      <c r="C70" s="147" t="s">
        <v>426</v>
      </c>
      <c r="D70" s="147" t="s">
        <v>127</v>
      </c>
      <c r="E70" s="181">
        <f t="shared" si="1"/>
        <v>2017</v>
      </c>
      <c r="F70" s="361">
        <v>0.00539</v>
      </c>
    </row>
    <row r="71" spans="2:6" s="114" customFormat="1" ht="15">
      <c r="B71" s="510"/>
      <c r="C71" s="147" t="s">
        <v>427</v>
      </c>
      <c r="D71" s="147" t="s">
        <v>127</v>
      </c>
      <c r="E71" s="181">
        <f t="shared" si="1"/>
        <v>2017</v>
      </c>
      <c r="F71" s="361">
        <v>0.02164</v>
      </c>
    </row>
    <row r="72" spans="2:6" s="114" customFormat="1" ht="15">
      <c r="B72" s="510"/>
      <c r="C72" s="147" t="s">
        <v>428</v>
      </c>
      <c r="D72" s="147" t="s">
        <v>127</v>
      </c>
      <c r="E72" s="181">
        <f t="shared" si="1"/>
        <v>2017</v>
      </c>
      <c r="F72" s="361">
        <v>0.08616</v>
      </c>
    </row>
    <row r="73" spans="2:6" s="114" customFormat="1" ht="15">
      <c r="B73" s="510"/>
      <c r="C73" s="147" t="s">
        <v>429</v>
      </c>
      <c r="D73" s="147" t="s">
        <v>127</v>
      </c>
      <c r="E73" s="181">
        <f t="shared" si="1"/>
        <v>2017</v>
      </c>
      <c r="F73" s="361">
        <v>0.02071</v>
      </c>
    </row>
    <row r="74" spans="2:6" s="114" customFormat="1" ht="15">
      <c r="B74" s="510"/>
      <c r="C74" s="147" t="s">
        <v>430</v>
      </c>
      <c r="D74" s="147" t="s">
        <v>127</v>
      </c>
      <c r="E74" s="181">
        <f t="shared" si="1"/>
        <v>2017</v>
      </c>
      <c r="F74" s="361">
        <v>0.03218</v>
      </c>
    </row>
    <row r="75" spans="2:6" s="114" customFormat="1" ht="15">
      <c r="B75" s="510"/>
      <c r="C75" s="147" t="s">
        <v>431</v>
      </c>
      <c r="D75" s="147" t="s">
        <v>127</v>
      </c>
      <c r="E75" s="181">
        <f t="shared" si="1"/>
        <v>2017</v>
      </c>
      <c r="F75" s="361">
        <v>0.00074</v>
      </c>
    </row>
    <row r="76" spans="2:6" s="114" customFormat="1" ht="15">
      <c r="B76" s="510"/>
      <c r="C76" s="147" t="s">
        <v>432</v>
      </c>
      <c r="D76" s="147" t="s">
        <v>127</v>
      </c>
      <c r="E76" s="181">
        <f t="shared" si="1"/>
        <v>2017</v>
      </c>
      <c r="F76" s="361">
        <v>0.00245</v>
      </c>
    </row>
    <row r="77" spans="2:6" s="114" customFormat="1" ht="15">
      <c r="B77" s="510"/>
      <c r="C77" s="147" t="s">
        <v>433</v>
      </c>
      <c r="D77" s="147" t="s">
        <v>127</v>
      </c>
      <c r="E77" s="181">
        <f t="shared" si="1"/>
        <v>2017</v>
      </c>
      <c r="F77" s="361">
        <v>0.03195</v>
      </c>
    </row>
    <row r="78" spans="2:6" s="114" customFormat="1" ht="15">
      <c r="B78" s="510"/>
      <c r="C78" s="147" t="s">
        <v>434</v>
      </c>
      <c r="D78" s="147" t="s">
        <v>127</v>
      </c>
      <c r="E78" s="181">
        <f t="shared" si="1"/>
        <v>2017</v>
      </c>
      <c r="F78" s="361">
        <v>0.08379</v>
      </c>
    </row>
    <row r="79" spans="2:6" s="114" customFormat="1" ht="15">
      <c r="B79" s="510"/>
      <c r="C79" s="147" t="s">
        <v>435</v>
      </c>
      <c r="D79" s="147" t="s">
        <v>127</v>
      </c>
      <c r="E79" s="181">
        <f t="shared" si="1"/>
        <v>2017</v>
      </c>
      <c r="F79" s="361">
        <v>0.06875</v>
      </c>
    </row>
    <row r="80" spans="2:6" s="114" customFormat="1" ht="15">
      <c r="B80" s="510"/>
      <c r="C80" s="147" t="s">
        <v>436</v>
      </c>
      <c r="D80" s="147" t="s">
        <v>127</v>
      </c>
      <c r="E80" s="181">
        <f t="shared" si="1"/>
        <v>2017</v>
      </c>
      <c r="F80" s="361">
        <v>0.03257</v>
      </c>
    </row>
    <row r="81" spans="2:6" s="114" customFormat="1" ht="15">
      <c r="B81" s="510"/>
      <c r="C81" s="147" t="s">
        <v>437</v>
      </c>
      <c r="D81" s="147" t="s">
        <v>127</v>
      </c>
      <c r="E81" s="181">
        <f t="shared" si="1"/>
        <v>2017</v>
      </c>
      <c r="F81" s="361">
        <v>0.1048</v>
      </c>
    </row>
    <row r="82" spans="2:6" s="114" customFormat="1" ht="15">
      <c r="B82" s="510"/>
      <c r="C82" s="147" t="s">
        <v>438</v>
      </c>
      <c r="D82" s="147" t="s">
        <v>127</v>
      </c>
      <c r="E82" s="181">
        <f t="shared" si="1"/>
        <v>2017</v>
      </c>
      <c r="F82" s="361">
        <v>0.02573</v>
      </c>
    </row>
    <row r="83" spans="2:6" s="114" customFormat="1" ht="15">
      <c r="B83" s="510"/>
      <c r="C83" s="147" t="s">
        <v>439</v>
      </c>
      <c r="D83" s="147" t="s">
        <v>127</v>
      </c>
      <c r="E83" s="181">
        <f t="shared" si="1"/>
        <v>2017</v>
      </c>
      <c r="F83" s="361">
        <v>0.03655</v>
      </c>
    </row>
    <row r="84" spans="2:6" s="114" customFormat="1" ht="15">
      <c r="B84" s="510"/>
      <c r="C84" s="147" t="s">
        <v>440</v>
      </c>
      <c r="D84" s="147" t="s">
        <v>127</v>
      </c>
      <c r="E84" s="181">
        <f t="shared" si="1"/>
        <v>2017</v>
      </c>
      <c r="F84" s="361">
        <v>0.09923</v>
      </c>
    </row>
    <row r="85" spans="2:6" s="114" customFormat="1" ht="15">
      <c r="B85" s="510"/>
      <c r="C85" s="147" t="s">
        <v>441</v>
      </c>
      <c r="D85" s="147" t="s">
        <v>127</v>
      </c>
      <c r="E85" s="181">
        <f t="shared" si="1"/>
        <v>2017</v>
      </c>
      <c r="F85" s="361">
        <v>0.06656</v>
      </c>
    </row>
    <row r="86" s="114" customFormat="1" ht="15">
      <c r="B86" s="153"/>
    </row>
    <row r="87" s="114" customFormat="1" ht="15">
      <c r="B87" s="153"/>
    </row>
    <row r="88" s="114" customFormat="1" ht="15">
      <c r="B88" s="153"/>
    </row>
    <row r="89" spans="2:9" s="114" customFormat="1" ht="18">
      <c r="B89" s="151" t="s">
        <v>187</v>
      </c>
      <c r="C89" s="146" t="s">
        <v>237</v>
      </c>
      <c r="D89" s="146" t="s">
        <v>189</v>
      </c>
      <c r="E89" s="147" t="s">
        <v>66</v>
      </c>
      <c r="F89" s="147" t="s">
        <v>190</v>
      </c>
      <c r="G89" s="147" t="s">
        <v>191</v>
      </c>
      <c r="H89" s="147" t="s">
        <v>192</v>
      </c>
      <c r="I89" s="147" t="s">
        <v>193</v>
      </c>
    </row>
    <row r="90" spans="2:9" s="114" customFormat="1" ht="28.5">
      <c r="B90" s="184" t="s">
        <v>444</v>
      </c>
      <c r="C90" s="147" t="s">
        <v>445</v>
      </c>
      <c r="D90" s="147" t="s">
        <v>127</v>
      </c>
      <c r="E90" s="181">
        <f>UpdateYear</f>
        <v>2017</v>
      </c>
      <c r="F90" s="358">
        <v>0.010390052961879559</v>
      </c>
      <c r="G90" s="358">
        <v>0.010297086605199512</v>
      </c>
      <c r="H90" s="358">
        <v>5.157697250850646E-05</v>
      </c>
      <c r="I90" s="358">
        <v>4.138938417156085E-05</v>
      </c>
    </row>
    <row r="91" spans="2:13" s="114" customFormat="1" ht="14.25">
      <c r="B91" s="157"/>
      <c r="C91" s="128"/>
      <c r="D91" s="128"/>
      <c r="E91" s="128"/>
      <c r="F91" s="128"/>
      <c r="G91" s="128"/>
      <c r="H91" s="128"/>
      <c r="I91" s="128"/>
      <c r="J91" s="128"/>
      <c r="K91" s="128"/>
      <c r="L91" s="128"/>
      <c r="M91" s="128"/>
    </row>
    <row r="92" spans="2:26" s="37" customFormat="1" ht="15">
      <c r="B92" s="508" t="s">
        <v>120</v>
      </c>
      <c r="C92" s="508"/>
      <c r="D92" s="508"/>
      <c r="E92" s="508"/>
      <c r="F92" s="508"/>
      <c r="G92" s="508"/>
      <c r="H92" s="508"/>
      <c r="I92" s="508"/>
      <c r="J92" s="508"/>
      <c r="K92" s="508"/>
      <c r="L92" s="508"/>
      <c r="M92" s="508"/>
      <c r="N92" s="209"/>
      <c r="O92" s="209"/>
      <c r="P92" s="209"/>
      <c r="Q92" s="209"/>
      <c r="R92" s="209"/>
      <c r="S92" s="209"/>
      <c r="T92" s="209"/>
      <c r="U92" s="209"/>
      <c r="V92" s="209"/>
      <c r="W92" s="209"/>
      <c r="X92" s="209"/>
      <c r="Y92" s="209"/>
      <c r="Z92" s="209"/>
    </row>
    <row r="93" spans="2:26" s="37" customFormat="1" ht="14.25">
      <c r="B93" s="548" t="s">
        <v>88</v>
      </c>
      <c r="C93" s="548"/>
      <c r="D93" s="548"/>
      <c r="E93" s="548"/>
      <c r="F93" s="548"/>
      <c r="G93" s="548"/>
      <c r="H93" s="548"/>
      <c r="I93" s="548"/>
      <c r="J93" s="548"/>
      <c r="K93" s="548"/>
      <c r="L93" s="548"/>
      <c r="M93" s="548"/>
      <c r="N93" s="209"/>
      <c r="O93" s="209"/>
      <c r="P93" s="209"/>
      <c r="Q93" s="209"/>
      <c r="R93" s="209"/>
      <c r="S93" s="209"/>
      <c r="T93" s="209"/>
      <c r="U93" s="209"/>
      <c r="V93" s="209"/>
      <c r="W93" s="209"/>
      <c r="X93" s="209"/>
      <c r="Y93" s="209"/>
      <c r="Z93" s="209"/>
    </row>
    <row r="94" spans="2:26" s="37" customFormat="1" ht="21" customHeight="1">
      <c r="B94" s="432" t="s">
        <v>584</v>
      </c>
      <c r="C94" s="432"/>
      <c r="D94" s="432"/>
      <c r="E94" s="432"/>
      <c r="F94" s="432"/>
      <c r="G94" s="432"/>
      <c r="H94" s="432"/>
      <c r="I94" s="432"/>
      <c r="J94" s="432"/>
      <c r="K94" s="432"/>
      <c r="L94" s="432"/>
      <c r="M94" s="432"/>
      <c r="N94" s="209"/>
      <c r="O94" s="209"/>
      <c r="P94" s="209"/>
      <c r="Q94" s="209"/>
      <c r="R94" s="209"/>
      <c r="S94" s="209"/>
      <c r="T94" s="209"/>
      <c r="U94" s="209"/>
      <c r="V94" s="209"/>
      <c r="W94" s="209"/>
      <c r="X94" s="209"/>
      <c r="Y94" s="209"/>
      <c r="Z94" s="209"/>
    </row>
    <row r="95" spans="2:26" s="37" customFormat="1" ht="19.5" customHeight="1">
      <c r="B95" s="548" t="s">
        <v>585</v>
      </c>
      <c r="C95" s="548"/>
      <c r="D95" s="548"/>
      <c r="E95" s="548"/>
      <c r="F95" s="548"/>
      <c r="G95" s="548"/>
      <c r="H95" s="548"/>
      <c r="I95" s="548"/>
      <c r="J95" s="548"/>
      <c r="K95" s="548"/>
      <c r="L95" s="548"/>
      <c r="M95" s="548"/>
      <c r="N95" s="209"/>
      <c r="O95" s="209"/>
      <c r="P95" s="209"/>
      <c r="Q95" s="209"/>
      <c r="R95" s="209"/>
      <c r="S95" s="209"/>
      <c r="T95" s="209"/>
      <c r="U95" s="209"/>
      <c r="V95" s="209"/>
      <c r="W95" s="209"/>
      <c r="X95" s="209"/>
      <c r="Y95" s="209"/>
      <c r="Z95" s="209"/>
    </row>
    <row r="96" spans="2:26" s="37" customFormat="1" ht="47.25" customHeight="1">
      <c r="B96" s="432" t="s">
        <v>586</v>
      </c>
      <c r="C96" s="432"/>
      <c r="D96" s="432"/>
      <c r="E96" s="432"/>
      <c r="F96" s="432"/>
      <c r="G96" s="432"/>
      <c r="H96" s="432"/>
      <c r="I96" s="432"/>
      <c r="J96" s="432"/>
      <c r="K96" s="432"/>
      <c r="L96" s="432"/>
      <c r="M96" s="432"/>
      <c r="N96" s="209"/>
      <c r="O96" s="209"/>
      <c r="P96" s="209"/>
      <c r="Q96" s="209"/>
      <c r="R96" s="209"/>
      <c r="S96" s="209"/>
      <c r="T96" s="209"/>
      <c r="U96" s="209"/>
      <c r="V96" s="209"/>
      <c r="W96" s="209"/>
      <c r="X96" s="209"/>
      <c r="Y96" s="209"/>
      <c r="Z96" s="209"/>
    </row>
    <row r="97" spans="2:26" s="37" customFormat="1" ht="14.25">
      <c r="B97" s="548" t="s">
        <v>577</v>
      </c>
      <c r="C97" s="548"/>
      <c r="D97" s="548"/>
      <c r="E97" s="548"/>
      <c r="F97" s="548"/>
      <c r="G97" s="548"/>
      <c r="H97" s="548"/>
      <c r="I97" s="548"/>
      <c r="J97" s="548"/>
      <c r="K97" s="548"/>
      <c r="L97" s="548"/>
      <c r="M97" s="548"/>
      <c r="N97" s="209"/>
      <c r="O97" s="209"/>
      <c r="P97" s="209"/>
      <c r="Q97" s="209"/>
      <c r="R97" s="209"/>
      <c r="S97" s="209"/>
      <c r="T97" s="209"/>
      <c r="U97" s="209"/>
      <c r="V97" s="209"/>
      <c r="W97" s="209"/>
      <c r="X97" s="209"/>
      <c r="Y97" s="209"/>
      <c r="Z97" s="209"/>
    </row>
    <row r="98" spans="1:13" s="158" customFormat="1" ht="39.75" customHeight="1">
      <c r="A98" s="37"/>
      <c r="B98" s="547" t="s">
        <v>645</v>
      </c>
      <c r="C98" s="432"/>
      <c r="D98" s="432"/>
      <c r="E98" s="432"/>
      <c r="F98" s="432"/>
      <c r="G98" s="432"/>
      <c r="H98" s="432"/>
      <c r="I98" s="432"/>
      <c r="J98" s="432"/>
      <c r="K98" s="432"/>
      <c r="L98" s="432"/>
      <c r="M98" s="432"/>
    </row>
    <row r="99" spans="2:26" s="37" customFormat="1" ht="15.75" customHeight="1">
      <c r="B99" s="341" t="s">
        <v>640</v>
      </c>
      <c r="C99" s="341"/>
      <c r="D99" s="341"/>
      <c r="E99" s="341"/>
      <c r="F99" s="341"/>
      <c r="G99" s="341"/>
      <c r="H99" s="341"/>
      <c r="I99" s="341"/>
      <c r="J99" s="341"/>
      <c r="K99" s="341"/>
      <c r="L99" s="341"/>
      <c r="M99" s="341"/>
      <c r="N99" s="209"/>
      <c r="O99" s="209"/>
      <c r="P99" s="209"/>
      <c r="Q99" s="209"/>
      <c r="R99" s="209"/>
      <c r="S99" s="209"/>
      <c r="T99" s="209"/>
      <c r="U99" s="209"/>
      <c r="V99" s="209"/>
      <c r="W99" s="209"/>
      <c r="X99" s="209"/>
      <c r="Y99" s="209"/>
      <c r="Z99" s="209"/>
    </row>
    <row r="100" spans="2:26" s="37" customFormat="1" ht="14.25">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row>
    <row r="101" spans="2:26" s="37" customFormat="1" ht="14.25">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row>
    <row r="102" spans="2:26" s="37" customFormat="1" ht="14.25">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row>
    <row r="103" spans="14:26" s="37" customFormat="1" ht="14.25">
      <c r="N103" s="209"/>
      <c r="O103" s="209"/>
      <c r="P103" s="209"/>
      <c r="Q103" s="209"/>
      <c r="R103" s="209"/>
      <c r="S103" s="209"/>
      <c r="T103" s="209"/>
      <c r="U103" s="209"/>
      <c r="V103" s="209"/>
      <c r="W103" s="209"/>
      <c r="X103" s="209"/>
      <c r="Y103" s="209"/>
      <c r="Z103" s="209"/>
    </row>
    <row r="104" spans="14:26" s="37" customFormat="1" ht="14.25">
      <c r="N104" s="209"/>
      <c r="O104" s="209"/>
      <c r="P104" s="209"/>
      <c r="Q104" s="209"/>
      <c r="R104" s="209"/>
      <c r="S104" s="209"/>
      <c r="T104" s="209"/>
      <c r="U104" s="209"/>
      <c r="V104" s="209"/>
      <c r="W104" s="209"/>
      <c r="X104" s="209"/>
      <c r="Y104" s="209"/>
      <c r="Z104" s="209"/>
    </row>
    <row r="105" spans="14:26" s="37" customFormat="1" ht="14.25">
      <c r="N105" s="209"/>
      <c r="O105" s="209"/>
      <c r="P105" s="209"/>
      <c r="Q105" s="209"/>
      <c r="R105" s="209"/>
      <c r="S105" s="209"/>
      <c r="T105" s="209"/>
      <c r="U105" s="209"/>
      <c r="V105" s="209"/>
      <c r="W105" s="209"/>
      <c r="X105" s="209"/>
      <c r="Y105" s="209"/>
      <c r="Z105" s="209"/>
    </row>
    <row r="106" spans="14:26" s="37" customFormat="1" ht="14.25">
      <c r="N106" s="209"/>
      <c r="O106" s="209"/>
      <c r="P106" s="209"/>
      <c r="Q106" s="209"/>
      <c r="R106" s="209"/>
      <c r="S106" s="209"/>
      <c r="T106" s="209"/>
      <c r="U106" s="209"/>
      <c r="V106" s="209"/>
      <c r="W106" s="209"/>
      <c r="X106" s="209"/>
      <c r="Y106" s="209"/>
      <c r="Z106" s="209"/>
    </row>
    <row r="107" spans="14:26" s="37" customFormat="1" ht="14.25">
      <c r="N107" s="209"/>
      <c r="O107" s="209"/>
      <c r="P107" s="209"/>
      <c r="Q107" s="209"/>
      <c r="R107" s="209"/>
      <c r="S107" s="209"/>
      <c r="T107" s="209"/>
      <c r="U107" s="209"/>
      <c r="V107" s="209"/>
      <c r="W107" s="209"/>
      <c r="X107" s="209"/>
      <c r="Y107" s="209"/>
      <c r="Z107" s="209"/>
    </row>
    <row r="108" spans="14:26" s="37" customFormat="1" ht="14.25">
      <c r="N108" s="209"/>
      <c r="O108" s="209"/>
      <c r="P108" s="209"/>
      <c r="Q108" s="209"/>
      <c r="R108" s="209"/>
      <c r="S108" s="209"/>
      <c r="T108" s="209"/>
      <c r="U108" s="209"/>
      <c r="V108" s="209"/>
      <c r="W108" s="209"/>
      <c r="X108" s="209"/>
      <c r="Y108" s="209"/>
      <c r="Z108" s="209"/>
    </row>
    <row r="109" spans="14:26" s="37" customFormat="1" ht="14.25">
      <c r="N109" s="209"/>
      <c r="O109" s="209"/>
      <c r="P109" s="209"/>
      <c r="Q109" s="209"/>
      <c r="R109" s="209"/>
      <c r="S109" s="209"/>
      <c r="T109" s="209"/>
      <c r="U109" s="209"/>
      <c r="V109" s="209"/>
      <c r="W109" s="209"/>
      <c r="X109" s="209"/>
      <c r="Y109" s="209"/>
      <c r="Z109" s="209"/>
    </row>
    <row r="110" spans="14:26" s="37" customFormat="1" ht="14.25">
      <c r="N110" s="209"/>
      <c r="O110" s="209"/>
      <c r="P110" s="209"/>
      <c r="Q110" s="209"/>
      <c r="R110" s="209"/>
      <c r="S110" s="209"/>
      <c r="T110" s="209"/>
      <c r="U110" s="209"/>
      <c r="V110" s="209"/>
      <c r="W110" s="209"/>
      <c r="X110" s="209"/>
      <c r="Y110" s="209"/>
      <c r="Z110" s="209"/>
    </row>
    <row r="111" spans="14:26" s="37" customFormat="1" ht="14.25">
      <c r="N111" s="209"/>
      <c r="O111" s="209"/>
      <c r="P111" s="209"/>
      <c r="Q111" s="209"/>
      <c r="R111" s="209"/>
      <c r="S111" s="209"/>
      <c r="T111" s="209"/>
      <c r="U111" s="209"/>
      <c r="V111" s="209"/>
      <c r="W111" s="209"/>
      <c r="X111" s="209"/>
      <c r="Y111" s="209"/>
      <c r="Z111" s="209"/>
    </row>
    <row r="112" spans="14:26" s="37" customFormat="1" ht="14.25">
      <c r="N112" s="209"/>
      <c r="O112" s="209"/>
      <c r="P112" s="209"/>
      <c r="Q112" s="209"/>
      <c r="R112" s="209"/>
      <c r="S112" s="209"/>
      <c r="T112" s="209"/>
      <c r="U112" s="209"/>
      <c r="V112" s="209"/>
      <c r="W112" s="209"/>
      <c r="X112" s="209"/>
      <c r="Y112" s="209"/>
      <c r="Z112" s="209"/>
    </row>
    <row r="113" s="37" customFormat="1" ht="14.25"/>
    <row r="114" s="37" customFormat="1" ht="14.25"/>
    <row r="115" s="37" customFormat="1" ht="14.25"/>
    <row r="116" s="37" customFormat="1" ht="14.25"/>
    <row r="117" s="37" customFormat="1" ht="14.25"/>
    <row r="118" s="37" customFormat="1" ht="14.25"/>
    <row r="119" s="37" customFormat="1" ht="14.25"/>
    <row r="120" s="37" customFormat="1" ht="14.25"/>
    <row r="121" s="37" customFormat="1" ht="14.25"/>
    <row r="122" s="37" customFormat="1" ht="14.25"/>
    <row r="123" s="37" customFormat="1" ht="14.25"/>
    <row r="124" s="37" customFormat="1" ht="14.25"/>
    <row r="125" s="37" customFormat="1" ht="14.25"/>
    <row r="126" s="37" customFormat="1" ht="14.25"/>
    <row r="127" s="37" customFormat="1" ht="14.25"/>
    <row r="128" s="37" customFormat="1" ht="14.25"/>
    <row r="129" s="37" customFormat="1" ht="14.25"/>
    <row r="130" s="37" customFormat="1" ht="14.25"/>
    <row r="131" s="37" customFormat="1" ht="14.25"/>
    <row r="132" s="37" customFormat="1" ht="14.25"/>
    <row r="133" s="37" customFormat="1" ht="14.25"/>
    <row r="134" s="37" customFormat="1" ht="14.25"/>
    <row r="135" s="37" customFormat="1" ht="14.25"/>
    <row r="136" s="37" customFormat="1" ht="14.25"/>
    <row r="137" s="37" customFormat="1" ht="14.25"/>
    <row r="138" s="37" customFormat="1" ht="14.25"/>
    <row r="139" s="37" customFormat="1" ht="14.25"/>
    <row r="140" s="37" customFormat="1" ht="14.25"/>
    <row r="141" s="37" customFormat="1" ht="14.25"/>
    <row r="142" s="37" customFormat="1" ht="14.25"/>
    <row r="143" s="37" customFormat="1" ht="14.25"/>
    <row r="144" s="37" customFormat="1" ht="14.25"/>
    <row r="145" s="37" customFormat="1" ht="14.25"/>
    <row r="146" s="37" customFormat="1" ht="14.25"/>
    <row r="147" s="37" customFormat="1" ht="14.25"/>
    <row r="148" s="37" customFormat="1" ht="14.25"/>
    <row r="149" s="37" customFormat="1" ht="14.25"/>
    <row r="150" s="37" customFormat="1" ht="14.25"/>
    <row r="151" s="37" customFormat="1" ht="14.25"/>
    <row r="152" s="37" customFormat="1" ht="14.25"/>
    <row r="153" s="37" customFormat="1" ht="14.25"/>
    <row r="154" s="37" customFormat="1" ht="14.25"/>
    <row r="155" s="37" customFormat="1" ht="14.25"/>
    <row r="156" s="37" customFormat="1" ht="14.25"/>
    <row r="157" s="37" customFormat="1" ht="14.25"/>
    <row r="158" s="37" customFormat="1" ht="14.25"/>
    <row r="159" s="37" customFormat="1" ht="14.25"/>
    <row r="160" s="37" customFormat="1" ht="14.25"/>
    <row r="161" s="37" customFormat="1" ht="14.25"/>
    <row r="162" s="37" customFormat="1" ht="14.25"/>
    <row r="163" s="37" customFormat="1" ht="14.25"/>
    <row r="164" s="37" customFormat="1" ht="14.25"/>
    <row r="165" s="37" customFormat="1" ht="14.25"/>
    <row r="166" s="37" customFormat="1" ht="14.25"/>
    <row r="167" s="37" customFormat="1" ht="14.25"/>
    <row r="168" s="37" customFormat="1" ht="14.25"/>
    <row r="169" s="37" customFormat="1" ht="14.25"/>
    <row r="170" s="37" customFormat="1" ht="14.25"/>
    <row r="171" s="37" customFormat="1" ht="14.25"/>
    <row r="172" s="37" customFormat="1" ht="14.25"/>
    <row r="173" s="37" customFormat="1" ht="14.25"/>
    <row r="174" s="37" customFormat="1" ht="14.25"/>
    <row r="175" s="37" customFormat="1" ht="14.25"/>
    <row r="176" s="37" customFormat="1" ht="14.25"/>
    <row r="177" s="37" customFormat="1" ht="14.25"/>
    <row r="178" s="37" customFormat="1" ht="14.25"/>
    <row r="179" s="37" customFormat="1" ht="14.25"/>
    <row r="180" s="37" customFormat="1" ht="14.25"/>
    <row r="181" s="37" customFormat="1" ht="14.25"/>
    <row r="182" s="37" customFormat="1" ht="14.25"/>
    <row r="183" s="37" customFormat="1" ht="14.25"/>
    <row r="184" s="37" customFormat="1" ht="14.25"/>
    <row r="185" s="37" customFormat="1" ht="14.25"/>
    <row r="186" s="37" customFormat="1" ht="14.25"/>
    <row r="187" s="37" customFormat="1" ht="14.25"/>
    <row r="188" s="37" customFormat="1" ht="14.25"/>
    <row r="189" s="37" customFormat="1" ht="14.25"/>
    <row r="190" s="37" customFormat="1" ht="14.25"/>
    <row r="191" s="37" customFormat="1" ht="14.25"/>
    <row r="192" s="37" customFormat="1" ht="14.25"/>
    <row r="193" s="37" customFormat="1" ht="14.25"/>
    <row r="194" s="37" customFormat="1" ht="14.25"/>
    <row r="195" s="37" customFormat="1" ht="14.25"/>
    <row r="196" s="37" customFormat="1" ht="14.25"/>
    <row r="197" s="37" customFormat="1" ht="14.25"/>
    <row r="198" s="37" customFormat="1" ht="14.25"/>
    <row r="199" s="37" customFormat="1" ht="14.25"/>
    <row r="200" s="37" customFormat="1" ht="14.25"/>
    <row r="201" s="37" customFormat="1" ht="14.25"/>
    <row r="202" s="37" customFormat="1" ht="14.25"/>
    <row r="203" s="37" customFormat="1" ht="14.25"/>
    <row r="204" s="37" customFormat="1" ht="14.25"/>
    <row r="205" s="37" customFormat="1" ht="14.25"/>
    <row r="206" s="37" customFormat="1" ht="14.25"/>
    <row r="207" s="37" customFormat="1" ht="14.25"/>
    <row r="208" s="37" customFormat="1" ht="14.25"/>
    <row r="209" s="37" customFormat="1" ht="14.25"/>
    <row r="210" s="37" customFormat="1" ht="14.25"/>
    <row r="211" s="37" customFormat="1" ht="14.25"/>
    <row r="212" s="37" customFormat="1" ht="14.25"/>
    <row r="213" s="37" customFormat="1" ht="14.25"/>
    <row r="214" s="37" customFormat="1" ht="14.25"/>
    <row r="215" s="37" customFormat="1" ht="14.25"/>
    <row r="216" s="37" customFormat="1" ht="14.25"/>
    <row r="217" s="37" customFormat="1" ht="14.25"/>
    <row r="218" s="37" customFormat="1" ht="14.25"/>
    <row r="219" s="37" customFormat="1" ht="14.25"/>
    <row r="220" s="37" customFormat="1" ht="14.25"/>
    <row r="221" s="37" customFormat="1" ht="14.25"/>
    <row r="222" s="37" customFormat="1" ht="14.25"/>
    <row r="223" s="37" customFormat="1" ht="14.25"/>
    <row r="224" s="37" customFormat="1" ht="14.25"/>
    <row r="225" s="37" customFormat="1" ht="14.25"/>
    <row r="226" s="37" customFormat="1" ht="14.25"/>
    <row r="227" s="37" customFormat="1" ht="14.25"/>
    <row r="228" s="37" customFormat="1" ht="14.25"/>
    <row r="229" s="37" customFormat="1" ht="14.25"/>
    <row r="230" s="37" customFormat="1" ht="14.25"/>
    <row r="231" s="37" customFormat="1" ht="14.25"/>
    <row r="232" s="37" customFormat="1" ht="14.25"/>
    <row r="233" s="37" customFormat="1" ht="14.25"/>
    <row r="234" s="37" customFormat="1" ht="14.25"/>
    <row r="235" s="37" customFormat="1" ht="14.25"/>
    <row r="236" s="37" customFormat="1" ht="14.25"/>
    <row r="237" s="37" customFormat="1" ht="14.25"/>
    <row r="238" s="37" customFormat="1" ht="14.25"/>
    <row r="239" s="37" customFormat="1" ht="14.25"/>
    <row r="240" s="37" customFormat="1" ht="14.25"/>
    <row r="241" s="37" customFormat="1" ht="14.25"/>
    <row r="242" s="37" customFormat="1" ht="14.25"/>
    <row r="243" s="37" customFormat="1" ht="14.25"/>
    <row r="244" s="37" customFormat="1" ht="14.25"/>
    <row r="245" s="37" customFormat="1" ht="14.25"/>
    <row r="246" s="37" customFormat="1" ht="14.25"/>
    <row r="247" s="37" customFormat="1" ht="14.25"/>
    <row r="248" s="37" customFormat="1" ht="14.25"/>
    <row r="249" s="37" customFormat="1" ht="14.25"/>
    <row r="250" s="37" customFormat="1" ht="14.25"/>
    <row r="251" s="37" customFormat="1" ht="14.25"/>
    <row r="252" s="37" customFormat="1" ht="14.25"/>
    <row r="253" s="37" customFormat="1" ht="14.25"/>
    <row r="254" s="37" customFormat="1" ht="14.25"/>
    <row r="255" s="37" customFormat="1" ht="14.25"/>
    <row r="256" s="37" customFormat="1" ht="14.25"/>
    <row r="257" s="37" customFormat="1" ht="14.25"/>
    <row r="258" s="37" customFormat="1" ht="14.25"/>
    <row r="259" s="37" customFormat="1" ht="14.25"/>
    <row r="260" s="37" customFormat="1" ht="14.25"/>
    <row r="261" s="37" customFormat="1" ht="14.25"/>
    <row r="262" s="37" customFormat="1" ht="14.25"/>
    <row r="263" s="37" customFormat="1" ht="14.25"/>
    <row r="264" s="37" customFormat="1" ht="14.25"/>
    <row r="265" s="37" customFormat="1" ht="14.25"/>
    <row r="266" s="37" customFormat="1" ht="14.25"/>
    <row r="267" s="37" customFormat="1" ht="14.25"/>
    <row r="268" s="37" customFormat="1" ht="14.25"/>
    <row r="269" s="37" customFormat="1" ht="14.25"/>
    <row r="270" s="37" customFormat="1" ht="14.25"/>
    <row r="271" s="37" customFormat="1" ht="14.25"/>
    <row r="272" s="37" customFormat="1" ht="14.25"/>
    <row r="273" s="37" customFormat="1" ht="14.25"/>
    <row r="274" s="37" customFormat="1" ht="14.25"/>
    <row r="275" s="37" customFormat="1" ht="14.25"/>
    <row r="276" s="37" customFormat="1" ht="14.25"/>
    <row r="277" s="37" customFormat="1" ht="14.25"/>
    <row r="278" s="37" customFormat="1" ht="14.25"/>
    <row r="279" s="37" customFormat="1" ht="14.25"/>
    <row r="280" s="37" customFormat="1" ht="14.25"/>
    <row r="281" s="37" customFormat="1" ht="14.25"/>
    <row r="282" s="37" customFormat="1" ht="14.25"/>
    <row r="283" s="37" customFormat="1" ht="14.25"/>
  </sheetData>
  <sheetProtection/>
  <mergeCells count="20">
    <mergeCell ref="A1:F1"/>
    <mergeCell ref="B94:M94"/>
    <mergeCell ref="B8:M8"/>
    <mergeCell ref="B9:M9"/>
    <mergeCell ref="B10:M10"/>
    <mergeCell ref="B11:M11"/>
    <mergeCell ref="B14:M14"/>
    <mergeCell ref="B25:B85"/>
    <mergeCell ref="B16:M16"/>
    <mergeCell ref="B93:M93"/>
    <mergeCell ref="B98:M98"/>
    <mergeCell ref="B92:M92"/>
    <mergeCell ref="B17:M17"/>
    <mergeCell ref="B13:M13"/>
    <mergeCell ref="A2:F2"/>
    <mergeCell ref="B97:M97"/>
    <mergeCell ref="B15:M15"/>
    <mergeCell ref="B95:M95"/>
    <mergeCell ref="B96:M96"/>
    <mergeCell ref="B12:M12"/>
  </mergeCells>
  <hyperlinks>
    <hyperlink ref="B98:M98" r:id="rId1" display="At this time factors for CRC reporting are not aligned with Defra’s conversion factors.  If you are reporting to CRC you should refer to specific CRC guidance on conversion factors."/>
    <hyperlink ref="A3" location="Index!A1" display="Index"/>
  </hyperlinks>
  <printOptions/>
  <pageMargins left="0.7" right="0.7" top="0.75" bottom="0.75" header="0.3" footer="0.3"/>
  <pageSetup fitToHeight="0" fitToWidth="1" horizontalDpi="600" verticalDpi="600" orientation="landscape" paperSize="9" scale="74"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 Craig</dc:creator>
  <cp:keywords/>
  <dc:description/>
  <cp:lastModifiedBy>Julia Sussams (Science and Innovation)</cp:lastModifiedBy>
  <dcterms:created xsi:type="dcterms:W3CDTF">2015-05-26T18:30:01Z</dcterms:created>
  <dcterms:modified xsi:type="dcterms:W3CDTF">2017-08-02T11:58:06Z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